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424" activeTab="0"/>
  </bookViews>
  <sheets>
    <sheet name="прил.№2" sheetId="1" r:id="rId1"/>
    <sheet name="прил.№3" sheetId="2" r:id="rId2"/>
  </sheets>
  <definedNames>
    <definedName name="_xlnm.Print_Titles" localSheetId="0">'прил.№2'!$8:$10</definedName>
    <definedName name="_xlnm.Print_Titles" localSheetId="1">'прил.№3'!$5:$6</definedName>
  </definedNames>
  <calcPr fullCalcOnLoad="1"/>
</workbook>
</file>

<file path=xl/sharedStrings.xml><?xml version="1.0" encoding="utf-8"?>
<sst xmlns="http://schemas.openxmlformats.org/spreadsheetml/2006/main" count="203" uniqueCount="92">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</sst>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6" fontId="1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6" fontId="6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1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0"/>
  <sheetViews>
    <sheetView tabSelected="1" view="pageBreakPreview" zoomScaleSheetLayoutView="100" workbookViewId="0" topLeftCell="B1">
      <selection activeCell="G51" sqref="G51"/>
    </sheetView>
  </sheetViews>
  <sheetFormatPr defaultColWidth="9.00390625" defaultRowHeight="12.75"/>
  <cols>
    <col min="1" max="1" width="6.875" style="0" hidden="1" customWidth="1"/>
    <col min="2" max="2" width="35.625" style="0" customWidth="1"/>
    <col min="3" max="3" width="17.625" style="0" customWidth="1"/>
    <col min="4" max="4" width="32.625" style="0" customWidth="1"/>
    <col min="5" max="5" width="9.125" style="92" customWidth="1"/>
    <col min="6" max="6" width="12.625" style="93" customWidth="1"/>
    <col min="7" max="7" width="16.625" style="93" customWidth="1"/>
    <col min="8" max="8" width="20.50390625" style="94" customWidth="1"/>
    <col min="9" max="9" width="17.00390625" style="21" customWidth="1"/>
    <col min="10" max="10" width="17.125" style="91" customWidth="1"/>
    <col min="11" max="11" width="16.00390625" style="91" customWidth="1"/>
    <col min="12" max="12" width="18.875" style="21" customWidth="1"/>
    <col min="13" max="13" width="17.50390625" style="21" customWidth="1"/>
    <col min="14" max="14" width="16.625" style="21" customWidth="1"/>
    <col min="15" max="15" width="16.50390625" style="21" customWidth="1"/>
  </cols>
  <sheetData>
    <row r="1" spans="2:14" ht="21">
      <c r="B1" s="19" t="s">
        <v>25</v>
      </c>
      <c r="D1" s="95"/>
      <c r="E1" s="95"/>
      <c r="F1" s="95"/>
      <c r="G1" s="96" t="s">
        <v>26</v>
      </c>
      <c r="H1" s="96"/>
      <c r="I1" s="96"/>
      <c r="J1" s="96"/>
      <c r="K1" s="96"/>
      <c r="L1" s="96"/>
      <c r="M1" s="96"/>
      <c r="N1" s="96"/>
    </row>
    <row r="2" spans="2:15" ht="59.25" customHeight="1">
      <c r="B2" s="97"/>
      <c r="C2" s="98"/>
      <c r="D2" s="22"/>
      <c r="E2" s="23"/>
      <c r="F2" s="24"/>
      <c r="G2" s="25"/>
      <c r="H2" s="99" t="s">
        <v>27</v>
      </c>
      <c r="I2" s="99"/>
      <c r="J2" s="99"/>
      <c r="K2" s="99"/>
      <c r="L2" s="99"/>
      <c r="M2" s="99"/>
      <c r="N2" s="99"/>
      <c r="O2" s="99"/>
    </row>
    <row r="3" spans="2:14" ht="21">
      <c r="B3" s="19"/>
      <c r="D3" s="20"/>
      <c r="E3" s="26"/>
      <c r="F3" s="27"/>
      <c r="G3" s="28"/>
      <c r="H3" s="29"/>
      <c r="I3" s="29"/>
      <c r="J3" s="29"/>
      <c r="K3" s="29"/>
      <c r="L3" s="30"/>
      <c r="M3" s="30"/>
      <c r="N3" s="30"/>
    </row>
    <row r="4" spans="2:14" ht="21">
      <c r="B4" s="19"/>
      <c r="D4" s="20"/>
      <c r="E4" s="26"/>
      <c r="F4" s="27"/>
      <c r="G4" s="28"/>
      <c r="H4" s="29"/>
      <c r="I4" s="29"/>
      <c r="J4" s="29"/>
      <c r="K4" s="29"/>
      <c r="L4" s="30"/>
      <c r="M4" s="30"/>
      <c r="N4" s="30"/>
    </row>
    <row r="5" spans="2:15" s="31" customFormat="1" ht="24">
      <c r="B5" s="100" t="s">
        <v>28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32"/>
      <c r="O5" s="32"/>
    </row>
    <row r="6" spans="2:15" s="31" customFormat="1" ht="24">
      <c r="B6" s="100" t="s">
        <v>29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2"/>
      <c r="O6" s="32"/>
    </row>
    <row r="7" spans="2:15" s="31" customFormat="1" ht="24">
      <c r="B7" s="101" t="s">
        <v>30</v>
      </c>
      <c r="C7" s="101"/>
      <c r="D7" s="101"/>
      <c r="E7" s="101"/>
      <c r="F7" s="101"/>
      <c r="G7" s="101"/>
      <c r="H7" s="101"/>
      <c r="I7" s="33"/>
      <c r="J7" s="34"/>
      <c r="K7" s="34"/>
      <c r="L7" s="33"/>
      <c r="M7" s="33"/>
      <c r="N7" s="32"/>
      <c r="O7" s="32"/>
    </row>
    <row r="8" spans="1:15" ht="54" customHeight="1">
      <c r="A8" s="102" t="s">
        <v>31</v>
      </c>
      <c r="B8" s="105" t="s">
        <v>32</v>
      </c>
      <c r="C8" s="105"/>
      <c r="D8" s="106" t="s">
        <v>33</v>
      </c>
      <c r="E8" s="108" t="s">
        <v>34</v>
      </c>
      <c r="F8" s="106"/>
      <c r="G8" s="109"/>
      <c r="H8" s="110" t="s">
        <v>35</v>
      </c>
      <c r="I8" s="110"/>
      <c r="J8" s="110"/>
      <c r="K8" s="110"/>
      <c r="L8" s="110"/>
      <c r="M8" s="110"/>
      <c r="N8" s="110"/>
      <c r="O8" s="111"/>
    </row>
    <row r="9" spans="1:15" ht="21">
      <c r="A9" s="103"/>
      <c r="B9" s="105"/>
      <c r="C9" s="105"/>
      <c r="D9" s="107"/>
      <c r="E9" s="105" t="s">
        <v>36</v>
      </c>
      <c r="F9" s="112" t="s">
        <v>37</v>
      </c>
      <c r="G9" s="112" t="s">
        <v>38</v>
      </c>
      <c r="H9" s="113" t="s">
        <v>2</v>
      </c>
      <c r="I9" s="36">
        <v>2014</v>
      </c>
      <c r="J9" s="35">
        <v>2015</v>
      </c>
      <c r="K9" s="35">
        <v>2016</v>
      </c>
      <c r="L9" s="36">
        <v>2017</v>
      </c>
      <c r="M9" s="36">
        <v>2018</v>
      </c>
      <c r="N9" s="36">
        <v>2019</v>
      </c>
      <c r="O9" s="36">
        <v>2020</v>
      </c>
    </row>
    <row r="10" spans="1:15" ht="21">
      <c r="A10" s="104"/>
      <c r="B10" s="105"/>
      <c r="C10" s="105"/>
      <c r="D10" s="107"/>
      <c r="E10" s="105"/>
      <c r="F10" s="112"/>
      <c r="G10" s="112"/>
      <c r="H10" s="113"/>
      <c r="I10" s="36" t="s">
        <v>39</v>
      </c>
      <c r="J10" s="35" t="s">
        <v>39</v>
      </c>
      <c r="K10" s="35" t="s">
        <v>39</v>
      </c>
      <c r="L10" s="37" t="s">
        <v>39</v>
      </c>
      <c r="M10" s="36" t="s">
        <v>39</v>
      </c>
      <c r="N10" s="36" t="s">
        <v>39</v>
      </c>
      <c r="O10" s="36" t="s">
        <v>39</v>
      </c>
    </row>
    <row r="11" spans="1:15" s="42" customFormat="1" ht="15">
      <c r="A11" s="38">
        <v>1</v>
      </c>
      <c r="B11" s="114">
        <v>2</v>
      </c>
      <c r="C11" s="115"/>
      <c r="D11" s="39">
        <v>3</v>
      </c>
      <c r="E11" s="40">
        <v>4</v>
      </c>
      <c r="F11" s="41">
        <v>5</v>
      </c>
      <c r="G11" s="41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</row>
    <row r="12" spans="1:15" ht="33.75" customHeight="1">
      <c r="A12" s="43"/>
      <c r="B12" s="116" t="s">
        <v>40</v>
      </c>
      <c r="C12" s="117"/>
      <c r="D12" s="44" t="s">
        <v>41</v>
      </c>
      <c r="E12" s="45" t="s">
        <v>42</v>
      </c>
      <c r="F12" s="46" t="s">
        <v>42</v>
      </c>
      <c r="G12" s="46" t="s">
        <v>42</v>
      </c>
      <c r="H12" s="47">
        <f>SUM(H13:H16)</f>
        <v>86831.00000000001</v>
      </c>
      <c r="I12" s="47">
        <f aca="true" t="shared" si="0" ref="I12:O12">I13+I15+I16</f>
        <v>15589.900000000001</v>
      </c>
      <c r="J12" s="47">
        <f t="shared" si="0"/>
        <v>14488.599999999999</v>
      </c>
      <c r="K12" s="47">
        <f t="shared" si="0"/>
        <v>14648.5</v>
      </c>
      <c r="L12" s="47">
        <f t="shared" si="0"/>
        <v>10503.5</v>
      </c>
      <c r="M12" s="47">
        <f t="shared" si="0"/>
        <v>10593.5</v>
      </c>
      <c r="N12" s="47">
        <f t="shared" si="0"/>
        <v>10503.5</v>
      </c>
      <c r="O12" s="47">
        <f t="shared" si="0"/>
        <v>10503.5</v>
      </c>
    </row>
    <row r="13" spans="1:15" ht="130.5" customHeight="1">
      <c r="A13" s="43"/>
      <c r="B13" s="118"/>
      <c r="C13" s="119"/>
      <c r="D13" s="48" t="s">
        <v>87</v>
      </c>
      <c r="E13" s="45">
        <v>702</v>
      </c>
      <c r="F13" s="46" t="s">
        <v>42</v>
      </c>
      <c r="G13" s="46" t="s">
        <v>42</v>
      </c>
      <c r="H13" s="49">
        <f>SUM(I13:O13)</f>
        <v>1357.5000000000002</v>
      </c>
      <c r="I13" s="49">
        <f aca="true" t="shared" si="1" ref="I13:O13">I18</f>
        <v>102.6</v>
      </c>
      <c r="J13" s="49">
        <f t="shared" si="1"/>
        <v>246.5</v>
      </c>
      <c r="K13" s="49">
        <f>K18</f>
        <v>622.8</v>
      </c>
      <c r="L13" s="49">
        <f t="shared" si="1"/>
        <v>73.9</v>
      </c>
      <c r="M13" s="49">
        <f t="shared" si="1"/>
        <v>163.9</v>
      </c>
      <c r="N13" s="49">
        <f t="shared" si="1"/>
        <v>73.9</v>
      </c>
      <c r="O13" s="49">
        <f t="shared" si="1"/>
        <v>73.9</v>
      </c>
    </row>
    <row r="14" spans="1:15" ht="21">
      <c r="A14" s="50"/>
      <c r="B14" s="51"/>
      <c r="C14" s="52"/>
      <c r="D14" s="48" t="s">
        <v>43</v>
      </c>
      <c r="E14" s="45"/>
      <c r="F14" s="46"/>
      <c r="G14" s="46"/>
      <c r="H14" s="35"/>
      <c r="I14" s="35"/>
      <c r="J14" s="35"/>
      <c r="K14" s="35"/>
      <c r="L14" s="35"/>
      <c r="M14" s="35"/>
      <c r="N14" s="35"/>
      <c r="O14" s="35"/>
    </row>
    <row r="15" spans="1:15" ht="82.5" customHeight="1">
      <c r="A15" s="50"/>
      <c r="B15" s="51"/>
      <c r="C15" s="52"/>
      <c r="D15" s="48" t="s">
        <v>44</v>
      </c>
      <c r="E15" s="45">
        <v>703</v>
      </c>
      <c r="F15" s="46" t="s">
        <v>42</v>
      </c>
      <c r="G15" s="46" t="s">
        <v>42</v>
      </c>
      <c r="H15" s="49">
        <f>SUM(I15:O15)</f>
        <v>84965.90000000001</v>
      </c>
      <c r="I15" s="49">
        <f aca="true" t="shared" si="2" ref="I15:O15">I19+I41+I51</f>
        <v>15287.300000000001</v>
      </c>
      <c r="J15" s="49">
        <f t="shared" si="2"/>
        <v>14073.8</v>
      </c>
      <c r="K15" s="49">
        <f t="shared" si="2"/>
        <v>13886.400000000001</v>
      </c>
      <c r="L15" s="49">
        <f t="shared" si="2"/>
        <v>10429.6</v>
      </c>
      <c r="M15" s="49">
        <f t="shared" si="2"/>
        <v>10429.6</v>
      </c>
      <c r="N15" s="49">
        <f t="shared" si="2"/>
        <v>10429.6</v>
      </c>
      <c r="O15" s="49">
        <f t="shared" si="2"/>
        <v>10429.6</v>
      </c>
    </row>
    <row r="16" spans="1:15" ht="120.75" customHeight="1">
      <c r="A16" s="50"/>
      <c r="B16" s="51"/>
      <c r="C16" s="52"/>
      <c r="D16" s="48" t="s">
        <v>88</v>
      </c>
      <c r="E16" s="45">
        <v>702</v>
      </c>
      <c r="F16" s="46" t="s">
        <v>42</v>
      </c>
      <c r="G16" s="46" t="s">
        <v>42</v>
      </c>
      <c r="H16" s="49">
        <f>SUM(I16:O16)</f>
        <v>507.6</v>
      </c>
      <c r="I16" s="49">
        <f aca="true" t="shared" si="3" ref="I16:O16">I34</f>
        <v>200</v>
      </c>
      <c r="J16" s="49">
        <f t="shared" si="3"/>
        <v>168.3</v>
      </c>
      <c r="K16" s="49">
        <f>K34</f>
        <v>139.3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49">
        <f t="shared" si="3"/>
        <v>0</v>
      </c>
    </row>
    <row r="17" spans="1:15" ht="24.75" customHeight="1">
      <c r="A17" s="120"/>
      <c r="B17" s="122" t="s">
        <v>45</v>
      </c>
      <c r="C17" s="123"/>
      <c r="D17" s="48" t="s">
        <v>41</v>
      </c>
      <c r="E17" s="53" t="s">
        <v>42</v>
      </c>
      <c r="F17" s="54" t="s">
        <v>42</v>
      </c>
      <c r="G17" s="54" t="s">
        <v>42</v>
      </c>
      <c r="H17" s="55">
        <f>SUM(H18:H19)</f>
        <v>5000.400000000001</v>
      </c>
      <c r="I17" s="55">
        <f>I18+I19</f>
        <v>2618.8</v>
      </c>
      <c r="J17" s="55">
        <f aca="true" t="shared" si="4" ref="J17:O17">J18+J19</f>
        <v>509.5</v>
      </c>
      <c r="K17" s="55">
        <f t="shared" si="4"/>
        <v>1326.5</v>
      </c>
      <c r="L17" s="55">
        <f t="shared" si="4"/>
        <v>113.9</v>
      </c>
      <c r="M17" s="55">
        <f t="shared" si="4"/>
        <v>203.9</v>
      </c>
      <c r="N17" s="55">
        <f t="shared" si="4"/>
        <v>113.9</v>
      </c>
      <c r="O17" s="55">
        <f t="shared" si="4"/>
        <v>113.9</v>
      </c>
    </row>
    <row r="18" spans="1:15" ht="102.75" customHeight="1">
      <c r="A18" s="121"/>
      <c r="B18" s="124"/>
      <c r="C18" s="125"/>
      <c r="D18" s="57" t="s">
        <v>89</v>
      </c>
      <c r="E18" s="53">
        <v>702</v>
      </c>
      <c r="F18" s="46" t="s">
        <v>42</v>
      </c>
      <c r="G18" s="46" t="s">
        <v>42</v>
      </c>
      <c r="H18" s="58">
        <f>SUM(I18:O18)</f>
        <v>1357.5000000000002</v>
      </c>
      <c r="I18" s="58">
        <f>I20+I23+I27+I28+I21+I26+I30</f>
        <v>102.6</v>
      </c>
      <c r="J18" s="58">
        <f>J20+J23+J27+J28+J29+J21+J26+J30</f>
        <v>246.5</v>
      </c>
      <c r="K18" s="58">
        <f>K20+K23+K27+K28+K29+K21+K26+K32+K31</f>
        <v>622.8</v>
      </c>
      <c r="L18" s="58">
        <f>L20+L23+L27+L28+L29+L21+L26+L30</f>
        <v>73.9</v>
      </c>
      <c r="M18" s="58">
        <f>M20+M23+M27+M28+M29+M21+M26+M30</f>
        <v>163.9</v>
      </c>
      <c r="N18" s="58">
        <f>N20+N23+N27+N28+N29+N21+N26+N30</f>
        <v>73.9</v>
      </c>
      <c r="O18" s="58">
        <f>O20+O23+O27+O28+O29+O21+O26+O30</f>
        <v>73.9</v>
      </c>
    </row>
    <row r="19" spans="1:15" ht="90" customHeight="1">
      <c r="A19" s="56"/>
      <c r="B19" s="126"/>
      <c r="C19" s="127"/>
      <c r="D19" s="48" t="s">
        <v>44</v>
      </c>
      <c r="E19" s="53">
        <v>703</v>
      </c>
      <c r="F19" s="46" t="s">
        <v>42</v>
      </c>
      <c r="G19" s="46" t="s">
        <v>42</v>
      </c>
      <c r="H19" s="58">
        <f>SUM(I19:O19)</f>
        <v>3642.9000000000005</v>
      </c>
      <c r="I19" s="58">
        <f>I24+I22+I25+I29</f>
        <v>2516.2000000000003</v>
      </c>
      <c r="J19" s="58">
        <f aca="true" t="shared" si="5" ref="J19:O19">J24+J22+J25+J29</f>
        <v>263</v>
      </c>
      <c r="K19" s="58">
        <f>K24+K22+K25+K29+K30</f>
        <v>703.7</v>
      </c>
      <c r="L19" s="58">
        <f t="shared" si="5"/>
        <v>40</v>
      </c>
      <c r="M19" s="58">
        <f t="shared" si="5"/>
        <v>40</v>
      </c>
      <c r="N19" s="58">
        <f t="shared" si="5"/>
        <v>40</v>
      </c>
      <c r="O19" s="58">
        <f t="shared" si="5"/>
        <v>40</v>
      </c>
    </row>
    <row r="20" spans="1:15" ht="66" customHeight="1">
      <c r="A20" s="59"/>
      <c r="B20" s="128" t="s">
        <v>46</v>
      </c>
      <c r="C20" s="129"/>
      <c r="D20" s="134" t="s">
        <v>89</v>
      </c>
      <c r="E20" s="53">
        <v>702</v>
      </c>
      <c r="F20" s="54" t="s">
        <v>47</v>
      </c>
      <c r="G20" s="54" t="s">
        <v>48</v>
      </c>
      <c r="H20" s="58">
        <f>SUM(I20:O20)</f>
        <v>242.6</v>
      </c>
      <c r="I20" s="58">
        <v>42.6</v>
      </c>
      <c r="J20" s="58">
        <v>200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5" ht="63.75" customHeight="1">
      <c r="A21" s="59"/>
      <c r="B21" s="130"/>
      <c r="C21" s="131"/>
      <c r="D21" s="135"/>
      <c r="E21" s="53">
        <v>702</v>
      </c>
      <c r="F21" s="54" t="s">
        <v>47</v>
      </c>
      <c r="G21" s="54" t="s">
        <v>49</v>
      </c>
      <c r="H21" s="58">
        <f aca="true" t="shared" si="6" ref="H21:H30">SUM(I21:O21)</f>
        <v>156.60000000000002</v>
      </c>
      <c r="I21" s="58">
        <v>0</v>
      </c>
      <c r="J21" s="58">
        <v>0</v>
      </c>
      <c r="K21" s="58">
        <v>63</v>
      </c>
      <c r="L21" s="58">
        <v>23.4</v>
      </c>
      <c r="M21" s="58">
        <v>23.4</v>
      </c>
      <c r="N21" s="58">
        <v>23.4</v>
      </c>
      <c r="O21" s="58">
        <v>23.4</v>
      </c>
    </row>
    <row r="22" spans="1:15" ht="79.5" customHeight="1">
      <c r="A22" s="59"/>
      <c r="B22" s="132"/>
      <c r="C22" s="133"/>
      <c r="D22" s="48" t="s">
        <v>44</v>
      </c>
      <c r="E22" s="53">
        <v>703</v>
      </c>
      <c r="F22" s="54" t="s">
        <v>50</v>
      </c>
      <c r="G22" s="54" t="s">
        <v>49</v>
      </c>
      <c r="H22" s="58">
        <f t="shared" si="6"/>
        <v>50</v>
      </c>
      <c r="I22" s="58">
        <v>0</v>
      </c>
      <c r="J22" s="58">
        <v>0</v>
      </c>
      <c r="K22" s="58">
        <v>50</v>
      </c>
      <c r="L22" s="58">
        <v>0</v>
      </c>
      <c r="M22" s="58">
        <v>0</v>
      </c>
      <c r="N22" s="58">
        <v>0</v>
      </c>
      <c r="O22" s="58">
        <v>0</v>
      </c>
    </row>
    <row r="23" spans="1:15" s="64" customFormat="1" ht="105" customHeight="1">
      <c r="A23" s="60"/>
      <c r="B23" s="136" t="s">
        <v>51</v>
      </c>
      <c r="C23" s="137"/>
      <c r="D23" s="61" t="s">
        <v>89</v>
      </c>
      <c r="E23" s="53">
        <v>702</v>
      </c>
      <c r="F23" s="54" t="s">
        <v>47</v>
      </c>
      <c r="G23" s="54" t="s">
        <v>52</v>
      </c>
      <c r="H23" s="58">
        <f t="shared" si="6"/>
        <v>90</v>
      </c>
      <c r="I23" s="62">
        <v>0</v>
      </c>
      <c r="J23" s="63">
        <v>0</v>
      </c>
      <c r="K23" s="63">
        <v>0</v>
      </c>
      <c r="L23" s="62">
        <v>0</v>
      </c>
      <c r="M23" s="62">
        <v>90</v>
      </c>
      <c r="N23" s="62">
        <v>0</v>
      </c>
      <c r="O23" s="62">
        <v>0</v>
      </c>
    </row>
    <row r="24" spans="1:15" ht="69" customHeight="1">
      <c r="A24" s="59"/>
      <c r="B24" s="138" t="s">
        <v>53</v>
      </c>
      <c r="C24" s="139"/>
      <c r="D24" s="144" t="s">
        <v>44</v>
      </c>
      <c r="E24" s="53">
        <v>703</v>
      </c>
      <c r="F24" s="54" t="s">
        <v>50</v>
      </c>
      <c r="G24" s="54" t="s">
        <v>48</v>
      </c>
      <c r="H24" s="58">
        <f t="shared" si="6"/>
        <v>322.3</v>
      </c>
      <c r="I24" s="58">
        <v>59.3</v>
      </c>
      <c r="J24" s="58">
        <v>263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65.25" customHeight="1">
      <c r="A25" s="59"/>
      <c r="B25" s="140"/>
      <c r="C25" s="141"/>
      <c r="D25" s="145"/>
      <c r="E25" s="53">
        <v>703</v>
      </c>
      <c r="F25" s="54" t="s">
        <v>50</v>
      </c>
      <c r="G25" s="54" t="s">
        <v>54</v>
      </c>
      <c r="H25" s="58">
        <f t="shared" si="6"/>
        <v>313.7</v>
      </c>
      <c r="I25" s="58">
        <v>0</v>
      </c>
      <c r="J25" s="58">
        <v>0</v>
      </c>
      <c r="K25" s="58">
        <v>153.7</v>
      </c>
      <c r="L25" s="58">
        <v>40</v>
      </c>
      <c r="M25" s="58">
        <v>40</v>
      </c>
      <c r="N25" s="58">
        <v>40</v>
      </c>
      <c r="O25" s="58">
        <v>40</v>
      </c>
    </row>
    <row r="26" spans="1:15" ht="96" customHeight="1">
      <c r="A26" s="59"/>
      <c r="B26" s="142"/>
      <c r="C26" s="143"/>
      <c r="D26" s="61" t="s">
        <v>89</v>
      </c>
      <c r="E26" s="53">
        <v>702</v>
      </c>
      <c r="F26" s="54" t="s">
        <v>47</v>
      </c>
      <c r="G26" s="54" t="s">
        <v>54</v>
      </c>
      <c r="H26" s="58">
        <f t="shared" si="6"/>
        <v>314</v>
      </c>
      <c r="I26" s="58">
        <v>0</v>
      </c>
      <c r="J26" s="58">
        <v>0</v>
      </c>
      <c r="K26" s="58">
        <v>132</v>
      </c>
      <c r="L26" s="58">
        <v>50.5</v>
      </c>
      <c r="M26" s="58">
        <v>30.5</v>
      </c>
      <c r="N26" s="58">
        <v>50.5</v>
      </c>
      <c r="O26" s="58">
        <v>50.5</v>
      </c>
    </row>
    <row r="27" spans="1:15" ht="106.5" customHeight="1">
      <c r="A27" s="59"/>
      <c r="B27" s="136" t="s">
        <v>55</v>
      </c>
      <c r="C27" s="137"/>
      <c r="D27" s="61" t="s">
        <v>89</v>
      </c>
      <c r="E27" s="53">
        <v>702</v>
      </c>
      <c r="F27" s="54" t="s">
        <v>56</v>
      </c>
      <c r="G27" s="54" t="s">
        <v>57</v>
      </c>
      <c r="H27" s="58">
        <f t="shared" si="6"/>
        <v>56.5</v>
      </c>
      <c r="I27" s="58">
        <v>10</v>
      </c>
      <c r="J27" s="58">
        <v>46.5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96.75" customHeight="1">
      <c r="A28" s="59"/>
      <c r="B28" s="146" t="s">
        <v>58</v>
      </c>
      <c r="C28" s="147"/>
      <c r="D28" s="61" t="s">
        <v>89</v>
      </c>
      <c r="E28" s="53">
        <v>702</v>
      </c>
      <c r="F28" s="54" t="s">
        <v>47</v>
      </c>
      <c r="G28" s="54" t="s">
        <v>52</v>
      </c>
      <c r="H28" s="58">
        <f t="shared" si="6"/>
        <v>50</v>
      </c>
      <c r="I28" s="65">
        <v>50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97.5" customHeight="1">
      <c r="A29" s="66"/>
      <c r="B29" s="148" t="s">
        <v>59</v>
      </c>
      <c r="C29" s="149"/>
      <c r="D29" s="61" t="s">
        <v>89</v>
      </c>
      <c r="E29" s="53">
        <v>702</v>
      </c>
      <c r="F29" s="54" t="s">
        <v>60</v>
      </c>
      <c r="G29" s="54" t="s">
        <v>61</v>
      </c>
      <c r="H29" s="58">
        <f t="shared" si="6"/>
        <v>2456.9</v>
      </c>
      <c r="I29" s="58">
        <v>2456.9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93.75" customHeight="1">
      <c r="A30" s="66"/>
      <c r="B30" s="161" t="s">
        <v>83</v>
      </c>
      <c r="C30" s="162"/>
      <c r="D30" s="61" t="str">
        <f>$D$15</f>
        <v>управление финансов администрации Добринского муниципального района</v>
      </c>
      <c r="E30" s="53">
        <v>703</v>
      </c>
      <c r="F30" s="54" t="s">
        <v>50</v>
      </c>
      <c r="G30" s="54" t="s">
        <v>82</v>
      </c>
      <c r="H30" s="58">
        <f t="shared" si="6"/>
        <v>520</v>
      </c>
      <c r="I30" s="62">
        <v>0</v>
      </c>
      <c r="J30" s="63">
        <v>0</v>
      </c>
      <c r="K30" s="63">
        <v>500</v>
      </c>
      <c r="L30" s="62">
        <v>0</v>
      </c>
      <c r="M30" s="62">
        <v>20</v>
      </c>
      <c r="N30" s="62">
        <v>0</v>
      </c>
      <c r="O30" s="62">
        <v>0</v>
      </c>
    </row>
    <row r="31" spans="1:15" ht="93.75" customHeight="1">
      <c r="A31" s="66"/>
      <c r="B31" s="163"/>
      <c r="C31" s="164"/>
      <c r="D31" s="61" t="s">
        <v>89</v>
      </c>
      <c r="E31" s="53">
        <v>702</v>
      </c>
      <c r="F31" s="54" t="s">
        <v>47</v>
      </c>
      <c r="G31" s="54" t="s">
        <v>82</v>
      </c>
      <c r="H31" s="58">
        <f>SUM(I31:O31)</f>
        <v>366.8</v>
      </c>
      <c r="I31" s="62">
        <v>0</v>
      </c>
      <c r="J31" s="63">
        <v>0</v>
      </c>
      <c r="K31" s="63">
        <v>366.8</v>
      </c>
      <c r="L31" s="62">
        <v>0</v>
      </c>
      <c r="M31" s="62">
        <v>0</v>
      </c>
      <c r="N31" s="62">
        <v>0</v>
      </c>
      <c r="O31" s="62">
        <v>0</v>
      </c>
    </row>
    <row r="32" spans="1:15" ht="93.75" customHeight="1">
      <c r="A32" s="66"/>
      <c r="B32" s="148" t="s">
        <v>84</v>
      </c>
      <c r="C32" s="149"/>
      <c r="D32" s="61" t="s">
        <v>89</v>
      </c>
      <c r="E32" s="53">
        <v>702</v>
      </c>
      <c r="F32" s="54" t="s">
        <v>47</v>
      </c>
      <c r="G32" s="54" t="s">
        <v>85</v>
      </c>
      <c r="H32" s="58">
        <f>SUM(I32:O32)</f>
        <v>61</v>
      </c>
      <c r="I32" s="58">
        <v>0</v>
      </c>
      <c r="J32" s="58">
        <v>0</v>
      </c>
      <c r="K32" s="58">
        <v>61</v>
      </c>
      <c r="L32" s="58">
        <v>0</v>
      </c>
      <c r="M32" s="58">
        <v>0</v>
      </c>
      <c r="N32" s="58">
        <v>0</v>
      </c>
      <c r="O32" s="58">
        <v>0</v>
      </c>
    </row>
    <row r="33" spans="1:15" s="68" customFormat="1" ht="51" customHeight="1">
      <c r="A33" s="43"/>
      <c r="B33" s="122" t="s">
        <v>62</v>
      </c>
      <c r="C33" s="123"/>
      <c r="D33" s="48" t="s">
        <v>41</v>
      </c>
      <c r="E33" s="53" t="s">
        <v>42</v>
      </c>
      <c r="F33" s="54" t="s">
        <v>42</v>
      </c>
      <c r="G33" s="54" t="s">
        <v>42</v>
      </c>
      <c r="H33" s="67">
        <f>H34</f>
        <v>507.6</v>
      </c>
      <c r="I33" s="67">
        <f>I34</f>
        <v>200</v>
      </c>
      <c r="J33" s="67">
        <f aca="true" t="shared" si="7" ref="J33:O33">J34</f>
        <v>168.3</v>
      </c>
      <c r="K33" s="67">
        <f t="shared" si="7"/>
        <v>139.3</v>
      </c>
      <c r="L33" s="67">
        <f t="shared" si="7"/>
        <v>0</v>
      </c>
      <c r="M33" s="67">
        <f t="shared" si="7"/>
        <v>0</v>
      </c>
      <c r="N33" s="67">
        <f t="shared" si="7"/>
        <v>0</v>
      </c>
      <c r="O33" s="67">
        <f t="shared" si="7"/>
        <v>0</v>
      </c>
    </row>
    <row r="34" spans="1:15" s="68" customFormat="1" ht="133.5" customHeight="1">
      <c r="A34" s="43"/>
      <c r="B34" s="126"/>
      <c r="C34" s="127"/>
      <c r="D34" s="57" t="s">
        <v>86</v>
      </c>
      <c r="E34" s="53">
        <v>702</v>
      </c>
      <c r="F34" s="54" t="s">
        <v>42</v>
      </c>
      <c r="G34" s="54" t="s">
        <v>42</v>
      </c>
      <c r="H34" s="67">
        <f>SUM(I34:O34)</f>
        <v>507.6</v>
      </c>
      <c r="I34" s="67">
        <f>I35+I38+I36+I37</f>
        <v>200</v>
      </c>
      <c r="J34" s="67">
        <f aca="true" t="shared" si="8" ref="J34:O34">J35+J38+J36+J37</f>
        <v>168.3</v>
      </c>
      <c r="K34" s="67">
        <v>139.3</v>
      </c>
      <c r="L34" s="67">
        <f t="shared" si="8"/>
        <v>0</v>
      </c>
      <c r="M34" s="67">
        <f t="shared" si="8"/>
        <v>0</v>
      </c>
      <c r="N34" s="67">
        <f t="shared" si="8"/>
        <v>0</v>
      </c>
      <c r="O34" s="67">
        <f t="shared" si="8"/>
        <v>0</v>
      </c>
    </row>
    <row r="35" spans="1:15" ht="66" customHeight="1">
      <c r="A35" s="69"/>
      <c r="B35" s="155" t="s">
        <v>63</v>
      </c>
      <c r="C35" s="156"/>
      <c r="D35" s="134" t="s">
        <v>90</v>
      </c>
      <c r="E35" s="53">
        <v>702</v>
      </c>
      <c r="F35" s="54" t="s">
        <v>47</v>
      </c>
      <c r="G35" s="54" t="s">
        <v>52</v>
      </c>
      <c r="H35" s="58">
        <f>SUM(I35:O35)</f>
        <v>50</v>
      </c>
      <c r="I35" s="49">
        <v>50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ht="61.5" customHeight="1">
      <c r="A36" s="69"/>
      <c r="B36" s="157"/>
      <c r="C36" s="158"/>
      <c r="D36" s="165"/>
      <c r="E36" s="53">
        <v>702</v>
      </c>
      <c r="F36" s="54" t="s">
        <v>47</v>
      </c>
      <c r="G36" s="54" t="s">
        <v>64</v>
      </c>
      <c r="H36" s="58">
        <f>SUM(I36:O36)</f>
        <v>168.3</v>
      </c>
      <c r="I36" s="49">
        <v>0</v>
      </c>
      <c r="J36" s="49">
        <v>168.3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124.5" customHeight="1">
      <c r="A37" s="69"/>
      <c r="B37" s="159"/>
      <c r="C37" s="160"/>
      <c r="D37" s="135"/>
      <c r="E37" s="53">
        <v>702</v>
      </c>
      <c r="F37" s="54" t="s">
        <v>47</v>
      </c>
      <c r="G37" s="54" t="s">
        <v>91</v>
      </c>
      <c r="H37" s="58">
        <f>SUM(I37:O37)</f>
        <v>139.3</v>
      </c>
      <c r="I37" s="49">
        <v>0</v>
      </c>
      <c r="J37" s="49">
        <v>0</v>
      </c>
      <c r="K37" s="49">
        <v>139.3</v>
      </c>
      <c r="L37" s="49">
        <v>0</v>
      </c>
      <c r="M37" s="49">
        <v>0</v>
      </c>
      <c r="N37" s="49">
        <v>0</v>
      </c>
      <c r="O37" s="49">
        <v>0</v>
      </c>
    </row>
    <row r="38" spans="1:15" s="68" customFormat="1" ht="183" customHeight="1">
      <c r="A38" s="70"/>
      <c r="B38" s="153" t="s">
        <v>65</v>
      </c>
      <c r="C38" s="154"/>
      <c r="D38" s="48" t="s">
        <v>90</v>
      </c>
      <c r="E38" s="53">
        <v>702</v>
      </c>
      <c r="F38" s="54" t="s">
        <v>47</v>
      </c>
      <c r="G38" s="54" t="s">
        <v>52</v>
      </c>
      <c r="H38" s="58">
        <f>SUM(I38:O38)</f>
        <v>150</v>
      </c>
      <c r="I38" s="58">
        <v>150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</row>
    <row r="39" spans="1:15" s="68" customFormat="1" ht="24" customHeight="1">
      <c r="A39" s="70"/>
      <c r="B39" s="152" t="s">
        <v>66</v>
      </c>
      <c r="C39" s="152"/>
      <c r="D39" s="71" t="s">
        <v>41</v>
      </c>
      <c r="E39" s="53" t="s">
        <v>42</v>
      </c>
      <c r="F39" s="54" t="s">
        <v>42</v>
      </c>
      <c r="G39" s="54" t="s">
        <v>42</v>
      </c>
      <c r="H39" s="67">
        <f>H41</f>
        <v>78878.5</v>
      </c>
      <c r="I39" s="67">
        <f aca="true" t="shared" si="9" ref="I39:O39">I41</f>
        <v>12410.6</v>
      </c>
      <c r="J39" s="67">
        <f t="shared" si="9"/>
        <v>13741.8</v>
      </c>
      <c r="K39" s="67">
        <f>K41</f>
        <v>13167.7</v>
      </c>
      <c r="L39" s="67">
        <f t="shared" si="9"/>
        <v>9889.6</v>
      </c>
      <c r="M39" s="67">
        <f t="shared" si="9"/>
        <v>9889.6</v>
      </c>
      <c r="N39" s="67">
        <f t="shared" si="9"/>
        <v>9889.6</v>
      </c>
      <c r="O39" s="67">
        <f t="shared" si="9"/>
        <v>9889.6</v>
      </c>
    </row>
    <row r="40" spans="1:15" s="68" customFormat="1" ht="19.5" customHeight="1">
      <c r="A40" s="72"/>
      <c r="B40" s="152"/>
      <c r="C40" s="152"/>
      <c r="D40" s="73" t="s">
        <v>67</v>
      </c>
      <c r="E40" s="53"/>
      <c r="F40" s="54"/>
      <c r="G40" s="54"/>
      <c r="H40" s="58"/>
      <c r="I40" s="58"/>
      <c r="J40" s="58"/>
      <c r="K40" s="58"/>
      <c r="L40" s="58"/>
      <c r="M40" s="58"/>
      <c r="N40" s="58"/>
      <c r="O40" s="58"/>
    </row>
    <row r="41" spans="1:15" s="68" customFormat="1" ht="74.25" customHeight="1">
      <c r="A41" s="72"/>
      <c r="B41" s="152"/>
      <c r="C41" s="152"/>
      <c r="D41" s="48" t="str">
        <f>$D$15</f>
        <v>управление финансов администрации Добринского муниципального района</v>
      </c>
      <c r="E41" s="53">
        <v>703</v>
      </c>
      <c r="F41" s="54" t="s">
        <v>42</v>
      </c>
      <c r="G41" s="54" t="s">
        <v>42</v>
      </c>
      <c r="H41" s="74">
        <f>SUM(H42:H48)</f>
        <v>78878.5</v>
      </c>
      <c r="I41" s="74">
        <f>SUM(I43:I48)</f>
        <v>12410.6</v>
      </c>
      <c r="J41" s="74">
        <f>SUM(J42:J48)</f>
        <v>13741.8</v>
      </c>
      <c r="K41" s="74">
        <f>SUM(K43:K48)</f>
        <v>13167.7</v>
      </c>
      <c r="L41" s="74">
        <f>SUM(L43:L48)</f>
        <v>9889.6</v>
      </c>
      <c r="M41" s="74">
        <f>SUM(M43:M48)</f>
        <v>9889.6</v>
      </c>
      <c r="N41" s="74">
        <f>SUM(N43:N48)</f>
        <v>9889.6</v>
      </c>
      <c r="O41" s="74">
        <f>SUM(O43:O48)</f>
        <v>9889.6</v>
      </c>
    </row>
    <row r="42" spans="1:15" s="68" customFormat="1" ht="135.75" customHeight="1">
      <c r="A42" s="72"/>
      <c r="B42" s="170" t="s">
        <v>68</v>
      </c>
      <c r="C42" s="171"/>
      <c r="D42" s="75" t="s">
        <v>44</v>
      </c>
      <c r="E42" s="76">
        <v>703</v>
      </c>
      <c r="F42" s="77" t="s">
        <v>50</v>
      </c>
      <c r="G42" s="77" t="s">
        <v>69</v>
      </c>
      <c r="H42" s="58">
        <f aca="true" t="shared" si="10" ref="H42:H49">SUM(I42:O42)</f>
        <v>1301.5</v>
      </c>
      <c r="I42" s="58">
        <v>0</v>
      </c>
      <c r="J42" s="58">
        <v>1301.5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</row>
    <row r="43" spans="1:15" s="68" customFormat="1" ht="30.75" customHeight="1">
      <c r="A43" s="72"/>
      <c r="B43" s="166" t="s">
        <v>70</v>
      </c>
      <c r="C43" s="166"/>
      <c r="D43" s="167" t="s">
        <v>44</v>
      </c>
      <c r="E43" s="53">
        <v>703</v>
      </c>
      <c r="F43" s="54" t="s">
        <v>50</v>
      </c>
      <c r="G43" s="54" t="s">
        <v>71</v>
      </c>
      <c r="H43" s="58">
        <f t="shared" si="10"/>
        <v>10113.6</v>
      </c>
      <c r="I43" s="78">
        <v>0</v>
      </c>
      <c r="J43" s="78">
        <v>10113.6</v>
      </c>
      <c r="K43" s="7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68" customFormat="1" ht="30.75" customHeight="1">
      <c r="A44" s="72"/>
      <c r="B44" s="166"/>
      <c r="C44" s="166"/>
      <c r="D44" s="168"/>
      <c r="E44" s="53">
        <v>703</v>
      </c>
      <c r="F44" s="54" t="s">
        <v>50</v>
      </c>
      <c r="G44" s="54" t="s">
        <v>72</v>
      </c>
      <c r="H44" s="58">
        <f t="shared" si="10"/>
        <v>41900.299999999996</v>
      </c>
      <c r="I44" s="78">
        <v>0</v>
      </c>
      <c r="J44" s="78">
        <v>0</v>
      </c>
      <c r="K44" s="78">
        <v>9829.9</v>
      </c>
      <c r="L44" s="78">
        <v>8017.6</v>
      </c>
      <c r="M44" s="78">
        <v>8017.6</v>
      </c>
      <c r="N44" s="78">
        <v>8017.6</v>
      </c>
      <c r="O44" s="78">
        <v>8017.6</v>
      </c>
    </row>
    <row r="45" spans="1:15" s="68" customFormat="1" ht="30.75" customHeight="1">
      <c r="A45" s="72"/>
      <c r="B45" s="166"/>
      <c r="C45" s="166"/>
      <c r="D45" s="168"/>
      <c r="E45" s="53">
        <v>703</v>
      </c>
      <c r="F45" s="54" t="s">
        <v>50</v>
      </c>
      <c r="G45" s="54" t="s">
        <v>73</v>
      </c>
      <c r="H45" s="58">
        <f t="shared" si="10"/>
        <v>2076.7</v>
      </c>
      <c r="I45" s="78">
        <v>0</v>
      </c>
      <c r="J45" s="78">
        <v>2076.7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1:15" s="68" customFormat="1" ht="35.25" customHeight="1">
      <c r="A46" s="72"/>
      <c r="B46" s="166"/>
      <c r="C46" s="166"/>
      <c r="D46" s="168"/>
      <c r="E46" s="53">
        <v>703</v>
      </c>
      <c r="F46" s="54" t="s">
        <v>50</v>
      </c>
      <c r="G46" s="54" t="s">
        <v>74</v>
      </c>
      <c r="H46" s="58">
        <f t="shared" si="10"/>
        <v>10825.8</v>
      </c>
      <c r="I46" s="78">
        <v>0</v>
      </c>
      <c r="J46" s="78">
        <v>0</v>
      </c>
      <c r="K46" s="78">
        <v>3337.8</v>
      </c>
      <c r="L46" s="78">
        <v>1872</v>
      </c>
      <c r="M46" s="78">
        <v>1872</v>
      </c>
      <c r="N46" s="78">
        <v>1872</v>
      </c>
      <c r="O46" s="78">
        <v>1872</v>
      </c>
    </row>
    <row r="47" spans="1:15" s="68" customFormat="1" ht="33" customHeight="1">
      <c r="A47" s="79"/>
      <c r="B47" s="166"/>
      <c r="C47" s="166"/>
      <c r="D47" s="169"/>
      <c r="E47" s="76">
        <v>703</v>
      </c>
      <c r="F47" s="77" t="s">
        <v>50</v>
      </c>
      <c r="G47" s="77" t="s">
        <v>52</v>
      </c>
      <c r="H47" s="58">
        <f t="shared" si="10"/>
        <v>12410.6</v>
      </c>
      <c r="I47" s="58">
        <v>12410.6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</row>
    <row r="48" spans="1:15" s="68" customFormat="1" ht="90" customHeight="1">
      <c r="A48" s="72"/>
      <c r="B48" s="170" t="s">
        <v>75</v>
      </c>
      <c r="C48" s="171"/>
      <c r="D48" s="75" t="s">
        <v>44</v>
      </c>
      <c r="E48" s="53">
        <v>703</v>
      </c>
      <c r="F48" s="54" t="s">
        <v>50</v>
      </c>
      <c r="G48" s="54" t="s">
        <v>76</v>
      </c>
      <c r="H48" s="58">
        <f t="shared" si="10"/>
        <v>250</v>
      </c>
      <c r="I48" s="78">
        <v>0</v>
      </c>
      <c r="J48" s="78">
        <v>250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s="68" customFormat="1" ht="30" customHeight="1">
      <c r="A49" s="150"/>
      <c r="B49" s="152" t="s">
        <v>77</v>
      </c>
      <c r="C49" s="152"/>
      <c r="D49" s="71" t="s">
        <v>41</v>
      </c>
      <c r="E49" s="80" t="s">
        <v>42</v>
      </c>
      <c r="F49" s="77" t="s">
        <v>42</v>
      </c>
      <c r="G49" s="77" t="s">
        <v>42</v>
      </c>
      <c r="H49" s="55">
        <f t="shared" si="10"/>
        <v>2444.5</v>
      </c>
      <c r="I49" s="55">
        <v>360.5</v>
      </c>
      <c r="J49" s="55">
        <f>J51</f>
        <v>69</v>
      </c>
      <c r="K49" s="55">
        <f>K53</f>
        <v>15</v>
      </c>
      <c r="L49" s="55">
        <v>500</v>
      </c>
      <c r="M49" s="55">
        <v>500</v>
      </c>
      <c r="N49" s="55">
        <v>500</v>
      </c>
      <c r="O49" s="55">
        <v>500</v>
      </c>
    </row>
    <row r="50" spans="1:15" s="68" customFormat="1" ht="20.25">
      <c r="A50" s="151"/>
      <c r="B50" s="152"/>
      <c r="C50" s="152"/>
      <c r="D50" s="71" t="s">
        <v>67</v>
      </c>
      <c r="E50" s="80"/>
      <c r="F50" s="77"/>
      <c r="G50" s="77"/>
      <c r="H50" s="55"/>
      <c r="I50" s="55"/>
      <c r="J50" s="55"/>
      <c r="K50" s="55"/>
      <c r="L50" s="55"/>
      <c r="M50" s="55"/>
      <c r="N50" s="55"/>
      <c r="O50" s="55"/>
    </row>
    <row r="51" spans="1:17" s="68" customFormat="1" ht="72">
      <c r="A51" s="151"/>
      <c r="B51" s="152"/>
      <c r="C51" s="152"/>
      <c r="D51" s="71" t="str">
        <f>$D$41</f>
        <v>управление финансов администрации Добринского муниципального района</v>
      </c>
      <c r="E51" s="80">
        <v>703</v>
      </c>
      <c r="F51" s="77" t="s">
        <v>42</v>
      </c>
      <c r="G51" s="77" t="s">
        <v>42</v>
      </c>
      <c r="H51" s="82">
        <f>H52+H54</f>
        <v>2429.5</v>
      </c>
      <c r="I51" s="82">
        <f>I52+I54</f>
        <v>360.5</v>
      </c>
      <c r="J51" s="82">
        <v>69</v>
      </c>
      <c r="K51" s="82">
        <f>K53</f>
        <v>15</v>
      </c>
      <c r="L51" s="82">
        <f aca="true" t="shared" si="11" ref="L51:O52">L52+L54</f>
        <v>500</v>
      </c>
      <c r="M51" s="82">
        <f t="shared" si="11"/>
        <v>500</v>
      </c>
      <c r="N51" s="82">
        <f t="shared" si="11"/>
        <v>500</v>
      </c>
      <c r="O51" s="82">
        <f t="shared" si="11"/>
        <v>500</v>
      </c>
      <c r="P51" s="83"/>
      <c r="Q51" s="83"/>
    </row>
    <row r="52" spans="1:16" s="68" customFormat="1" ht="33" customHeight="1">
      <c r="A52" s="81"/>
      <c r="B52" s="166" t="s">
        <v>78</v>
      </c>
      <c r="C52" s="166"/>
      <c r="D52" s="167" t="s">
        <v>44</v>
      </c>
      <c r="E52" s="80">
        <v>703</v>
      </c>
      <c r="F52" s="77" t="s">
        <v>79</v>
      </c>
      <c r="G52" s="77" t="s">
        <v>80</v>
      </c>
      <c r="H52" s="84">
        <f>SUM(I52:O52)</f>
        <v>2069</v>
      </c>
      <c r="I52" s="85">
        <v>0</v>
      </c>
      <c r="J52" s="84">
        <v>69</v>
      </c>
      <c r="K52" s="82"/>
      <c r="L52" s="82">
        <f t="shared" si="11"/>
        <v>500</v>
      </c>
      <c r="M52" s="82">
        <f t="shared" si="11"/>
        <v>500</v>
      </c>
      <c r="N52" s="82">
        <f t="shared" si="11"/>
        <v>500</v>
      </c>
      <c r="O52" s="82">
        <f t="shared" si="11"/>
        <v>500</v>
      </c>
      <c r="P52" s="83"/>
    </row>
    <row r="53" spans="1:16" s="68" customFormat="1" ht="33" customHeight="1">
      <c r="A53" s="81"/>
      <c r="B53" s="166"/>
      <c r="C53" s="166"/>
      <c r="D53" s="168"/>
      <c r="E53" s="80">
        <v>703</v>
      </c>
      <c r="F53" s="77" t="s">
        <v>79</v>
      </c>
      <c r="G53" s="77" t="s">
        <v>81</v>
      </c>
      <c r="H53" s="84">
        <f>SUM(I53:O53)</f>
        <v>2015</v>
      </c>
      <c r="I53" s="85">
        <v>0</v>
      </c>
      <c r="J53" s="84">
        <v>0</v>
      </c>
      <c r="K53" s="84">
        <v>15</v>
      </c>
      <c r="L53" s="84">
        <v>500</v>
      </c>
      <c r="M53" s="84">
        <v>500</v>
      </c>
      <c r="N53" s="84">
        <v>500</v>
      </c>
      <c r="O53" s="84">
        <v>500</v>
      </c>
      <c r="P53" s="83"/>
    </row>
    <row r="54" spans="1:15" s="68" customFormat="1" ht="42.75" customHeight="1">
      <c r="A54" s="86"/>
      <c r="B54" s="166"/>
      <c r="C54" s="166"/>
      <c r="D54" s="169"/>
      <c r="E54" s="80">
        <v>703</v>
      </c>
      <c r="F54" s="77">
        <v>1301</v>
      </c>
      <c r="G54" s="77">
        <v>650200</v>
      </c>
      <c r="H54" s="84">
        <f>SUM(I54:O54)</f>
        <v>360.5</v>
      </c>
      <c r="I54" s="84">
        <v>360.5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4:8" ht="21" hidden="1">
      <c r="D55" s="87"/>
      <c r="E55" s="88"/>
      <c r="F55" s="89"/>
      <c r="G55" s="90"/>
      <c r="H55" s="91"/>
    </row>
    <row r="56" ht="21">
      <c r="H56" s="91"/>
    </row>
    <row r="57" ht="21">
      <c r="H57" s="91"/>
    </row>
    <row r="58" ht="21">
      <c r="H58" s="91"/>
    </row>
    <row r="59" ht="21">
      <c r="H59" s="91"/>
    </row>
    <row r="60" ht="21">
      <c r="H60" s="91"/>
    </row>
    <row r="61" ht="21">
      <c r="H61" s="91"/>
    </row>
    <row r="62" ht="21">
      <c r="H62" s="91"/>
    </row>
    <row r="63" ht="21">
      <c r="H63" s="91"/>
    </row>
    <row r="64" ht="21">
      <c r="H64" s="91"/>
    </row>
    <row r="65" ht="21">
      <c r="H65" s="91"/>
    </row>
    <row r="66" ht="21">
      <c r="H66" s="91"/>
    </row>
    <row r="67" ht="21">
      <c r="H67" s="91"/>
    </row>
    <row r="68" ht="21">
      <c r="H68" s="91"/>
    </row>
    <row r="69" ht="21">
      <c r="H69" s="91"/>
    </row>
    <row r="70" ht="21">
      <c r="H70" s="91"/>
    </row>
    <row r="71" ht="21">
      <c r="H71" s="91"/>
    </row>
    <row r="72" ht="21">
      <c r="H72" s="91"/>
    </row>
    <row r="73" ht="21">
      <c r="H73" s="91"/>
    </row>
    <row r="74" ht="21">
      <c r="H74" s="91"/>
    </row>
    <row r="75" ht="21">
      <c r="H75" s="91"/>
    </row>
    <row r="76" ht="21">
      <c r="H76" s="91"/>
    </row>
    <row r="77" ht="21">
      <c r="H77" s="91"/>
    </row>
    <row r="78" ht="21">
      <c r="H78" s="91"/>
    </row>
    <row r="79" ht="21">
      <c r="H79" s="91"/>
    </row>
    <row r="80" ht="21">
      <c r="H80" s="91"/>
    </row>
    <row r="81" ht="21">
      <c r="H81" s="91"/>
    </row>
    <row r="82" ht="21">
      <c r="H82" s="91"/>
    </row>
    <row r="83" ht="21">
      <c r="H83" s="91"/>
    </row>
    <row r="84" ht="21">
      <c r="H84" s="91"/>
    </row>
    <row r="85" ht="21">
      <c r="H85" s="91"/>
    </row>
    <row r="86" ht="21">
      <c r="H86" s="91"/>
    </row>
    <row r="87" ht="21">
      <c r="H87" s="91"/>
    </row>
    <row r="88" ht="21">
      <c r="H88" s="91"/>
    </row>
    <row r="89" ht="21">
      <c r="H89" s="91"/>
    </row>
    <row r="90" ht="21">
      <c r="H90" s="91"/>
    </row>
    <row r="91" ht="21">
      <c r="H91" s="91"/>
    </row>
    <row r="92" ht="21">
      <c r="H92" s="91"/>
    </row>
    <row r="93" ht="21">
      <c r="H93" s="91"/>
    </row>
    <row r="94" ht="21">
      <c r="H94" s="91"/>
    </row>
    <row r="95" ht="21">
      <c r="H95" s="91"/>
    </row>
    <row r="96" ht="21">
      <c r="H96" s="91"/>
    </row>
    <row r="97" ht="21">
      <c r="H97" s="91"/>
    </row>
    <row r="98" ht="21">
      <c r="H98" s="91"/>
    </row>
    <row r="99" ht="21">
      <c r="H99" s="91"/>
    </row>
    <row r="100" ht="21">
      <c r="H100" s="91"/>
    </row>
    <row r="101" ht="21">
      <c r="H101" s="91"/>
    </row>
    <row r="102" ht="21">
      <c r="H102" s="91"/>
    </row>
    <row r="103" ht="21">
      <c r="H103" s="91"/>
    </row>
    <row r="104" ht="21">
      <c r="H104" s="91"/>
    </row>
    <row r="105" ht="21">
      <c r="H105" s="91"/>
    </row>
    <row r="106" ht="21">
      <c r="H106" s="91"/>
    </row>
    <row r="107" ht="21">
      <c r="H107" s="91"/>
    </row>
    <row r="108" ht="21">
      <c r="H108" s="91"/>
    </row>
    <row r="109" ht="21">
      <c r="H109" s="91"/>
    </row>
    <row r="110" ht="21">
      <c r="H110" s="91"/>
    </row>
    <row r="111" ht="21">
      <c r="H111" s="91"/>
    </row>
    <row r="112" ht="21">
      <c r="H112" s="91"/>
    </row>
    <row r="113" ht="21">
      <c r="H113" s="91"/>
    </row>
    <row r="114" ht="21">
      <c r="H114" s="91"/>
    </row>
    <row r="115" ht="21">
      <c r="H115" s="91"/>
    </row>
    <row r="116" ht="21">
      <c r="H116" s="91"/>
    </row>
    <row r="117" ht="21">
      <c r="H117" s="91"/>
    </row>
    <row r="118" ht="21">
      <c r="H118" s="91"/>
    </row>
    <row r="119" ht="21">
      <c r="H119" s="91"/>
    </row>
    <row r="120" ht="21">
      <c r="H120" s="91"/>
    </row>
    <row r="121" ht="21">
      <c r="H121" s="91"/>
    </row>
    <row r="122" ht="21">
      <c r="H122" s="91"/>
    </row>
    <row r="123" ht="21">
      <c r="H123" s="91"/>
    </row>
    <row r="124" ht="21">
      <c r="H124" s="91"/>
    </row>
    <row r="125" ht="21">
      <c r="H125" s="91"/>
    </row>
    <row r="126" ht="21">
      <c r="H126" s="91"/>
    </row>
    <row r="127" ht="21">
      <c r="H127" s="91"/>
    </row>
    <row r="128" ht="21">
      <c r="H128" s="91"/>
    </row>
    <row r="129" ht="21">
      <c r="H129" s="91"/>
    </row>
    <row r="130" ht="21">
      <c r="H130" s="91"/>
    </row>
    <row r="131" ht="21">
      <c r="H131" s="91"/>
    </row>
    <row r="132" ht="21">
      <c r="H132" s="91"/>
    </row>
    <row r="133" ht="21">
      <c r="H133" s="91"/>
    </row>
    <row r="134" ht="21">
      <c r="H134" s="91"/>
    </row>
    <row r="135" ht="21">
      <c r="H135" s="91"/>
    </row>
    <row r="136" ht="21">
      <c r="H136" s="91"/>
    </row>
    <row r="137" ht="21">
      <c r="H137" s="91"/>
    </row>
    <row r="138" ht="21">
      <c r="H138" s="91"/>
    </row>
    <row r="139" ht="21">
      <c r="H139" s="91"/>
    </row>
    <row r="140" ht="21">
      <c r="H140" s="91"/>
    </row>
    <row r="141" ht="21">
      <c r="H141" s="91"/>
    </row>
    <row r="142" ht="21">
      <c r="H142" s="91"/>
    </row>
    <row r="143" ht="21">
      <c r="H143" s="91"/>
    </row>
    <row r="144" ht="21">
      <c r="H144" s="91"/>
    </row>
    <row r="145" ht="21">
      <c r="H145" s="91"/>
    </row>
    <row r="146" ht="21">
      <c r="H146" s="91"/>
    </row>
    <row r="147" ht="21">
      <c r="H147" s="91"/>
    </row>
    <row r="148" ht="21">
      <c r="H148" s="91"/>
    </row>
    <row r="149" ht="21">
      <c r="H149" s="91"/>
    </row>
    <row r="150" ht="21">
      <c r="H150" s="91"/>
    </row>
    <row r="151" ht="21">
      <c r="H151" s="91"/>
    </row>
    <row r="152" ht="21">
      <c r="H152" s="91"/>
    </row>
    <row r="153" ht="21">
      <c r="H153" s="91"/>
    </row>
    <row r="154" ht="21">
      <c r="H154" s="91"/>
    </row>
    <row r="155" ht="21">
      <c r="H155" s="91"/>
    </row>
    <row r="156" ht="21">
      <c r="H156" s="91"/>
    </row>
    <row r="157" ht="21">
      <c r="H157" s="91"/>
    </row>
    <row r="158" ht="21">
      <c r="H158" s="91"/>
    </row>
    <row r="159" ht="21">
      <c r="H159" s="91"/>
    </row>
    <row r="160" ht="21">
      <c r="H160" s="91"/>
    </row>
    <row r="161" ht="21">
      <c r="H161" s="91"/>
    </row>
    <row r="162" ht="21">
      <c r="H162" s="91"/>
    </row>
    <row r="163" ht="21">
      <c r="H163" s="91"/>
    </row>
    <row r="164" ht="21">
      <c r="H164" s="91"/>
    </row>
    <row r="165" ht="21">
      <c r="H165" s="91"/>
    </row>
    <row r="166" ht="21">
      <c r="H166" s="91"/>
    </row>
    <row r="167" ht="21">
      <c r="H167" s="91"/>
    </row>
    <row r="168" ht="21">
      <c r="H168" s="91"/>
    </row>
    <row r="169" ht="21">
      <c r="H169" s="91"/>
    </row>
    <row r="170" ht="21">
      <c r="H170" s="91"/>
    </row>
    <row r="171" ht="21">
      <c r="H171" s="91"/>
    </row>
    <row r="172" ht="21">
      <c r="H172" s="91"/>
    </row>
    <row r="173" ht="21">
      <c r="H173" s="91"/>
    </row>
    <row r="174" ht="21">
      <c r="H174" s="91"/>
    </row>
    <row r="175" ht="21">
      <c r="H175" s="91"/>
    </row>
    <row r="176" ht="21">
      <c r="H176" s="91"/>
    </row>
    <row r="177" ht="21">
      <c r="H177" s="91"/>
    </row>
    <row r="178" ht="21">
      <c r="H178" s="91"/>
    </row>
    <row r="179" ht="21">
      <c r="H179" s="91"/>
    </row>
    <row r="180" ht="21">
      <c r="H180" s="91"/>
    </row>
    <row r="181" ht="21">
      <c r="H181" s="91"/>
    </row>
    <row r="182" ht="21">
      <c r="H182" s="91"/>
    </row>
    <row r="183" ht="21">
      <c r="H183" s="91"/>
    </row>
    <row r="184" ht="21">
      <c r="H184" s="91"/>
    </row>
    <row r="185" ht="21">
      <c r="H185" s="91"/>
    </row>
    <row r="186" ht="21">
      <c r="H186" s="91"/>
    </row>
    <row r="187" ht="21">
      <c r="H187" s="91"/>
    </row>
    <row r="188" ht="21">
      <c r="H188" s="91"/>
    </row>
    <row r="189" ht="21">
      <c r="H189" s="91"/>
    </row>
    <row r="190" ht="21">
      <c r="H190" s="91"/>
    </row>
    <row r="191" ht="21">
      <c r="H191" s="91"/>
    </row>
    <row r="192" ht="21">
      <c r="H192" s="91"/>
    </row>
    <row r="193" ht="21">
      <c r="H193" s="91"/>
    </row>
    <row r="194" ht="21">
      <c r="H194" s="91"/>
    </row>
    <row r="195" ht="21">
      <c r="H195" s="91"/>
    </row>
    <row r="196" ht="21">
      <c r="H196" s="91"/>
    </row>
    <row r="197" ht="21">
      <c r="H197" s="91"/>
    </row>
    <row r="198" ht="21">
      <c r="H198" s="91"/>
    </row>
    <row r="199" ht="21">
      <c r="H199" s="91"/>
    </row>
    <row r="200" ht="21">
      <c r="H200" s="91"/>
    </row>
    <row r="201" ht="21">
      <c r="H201" s="91"/>
    </row>
    <row r="202" ht="21">
      <c r="H202" s="91"/>
    </row>
    <row r="203" ht="21">
      <c r="H203" s="91"/>
    </row>
    <row r="204" ht="21">
      <c r="H204" s="91"/>
    </row>
    <row r="205" ht="21">
      <c r="H205" s="91"/>
    </row>
    <row r="206" ht="21">
      <c r="H206" s="91"/>
    </row>
    <row r="207" ht="21">
      <c r="H207" s="91"/>
    </row>
    <row r="208" ht="21">
      <c r="H208" s="91"/>
    </row>
    <row r="209" ht="21">
      <c r="H209" s="91"/>
    </row>
    <row r="210" ht="21">
      <c r="H210" s="91"/>
    </row>
  </sheetData>
  <sheetProtection/>
  <mergeCells count="43">
    <mergeCell ref="B30:C31"/>
    <mergeCell ref="D35:D37"/>
    <mergeCell ref="B52:C54"/>
    <mergeCell ref="D52:D54"/>
    <mergeCell ref="B42:C42"/>
    <mergeCell ref="B43:C47"/>
    <mergeCell ref="D43:D47"/>
    <mergeCell ref="B48:C48"/>
    <mergeCell ref="A49:A51"/>
    <mergeCell ref="B49:C51"/>
    <mergeCell ref="B33:C34"/>
    <mergeCell ref="B38:C38"/>
    <mergeCell ref="B39:C41"/>
    <mergeCell ref="B32:C32"/>
    <mergeCell ref="B35:C37"/>
    <mergeCell ref="B23:C23"/>
    <mergeCell ref="B24:C26"/>
    <mergeCell ref="D24:D25"/>
    <mergeCell ref="B27:C27"/>
    <mergeCell ref="B28:C28"/>
    <mergeCell ref="B29:C29"/>
    <mergeCell ref="B11:C11"/>
    <mergeCell ref="B12:C13"/>
    <mergeCell ref="A17:A18"/>
    <mergeCell ref="B17:C19"/>
    <mergeCell ref="B20:C22"/>
    <mergeCell ref="D20:D21"/>
    <mergeCell ref="B7:H7"/>
    <mergeCell ref="A8:A10"/>
    <mergeCell ref="B8:C10"/>
    <mergeCell ref="D8:D10"/>
    <mergeCell ref="E8:G8"/>
    <mergeCell ref="H8:O8"/>
    <mergeCell ref="E9:E10"/>
    <mergeCell ref="F9:F10"/>
    <mergeCell ref="G9:G10"/>
    <mergeCell ref="H9:H10"/>
    <mergeCell ref="D1:F1"/>
    <mergeCell ref="G1:N1"/>
    <mergeCell ref="B2:C2"/>
    <mergeCell ref="H2:O2"/>
    <mergeCell ref="B5:M5"/>
    <mergeCell ref="B6:M6"/>
  </mergeCells>
  <printOptions/>
  <pageMargins left="0.7086614173228347" right="0.11811023622047245" top="0.5511811023622047" bottom="0" header="0.31496062992125984" footer="0.31496062992125984"/>
  <pageSetup fitToHeight="7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5" zoomScaleNormal="85" zoomScalePageLayoutView="0" workbookViewId="0" topLeftCell="A14">
      <selection activeCell="G29" sqref="G29"/>
    </sheetView>
  </sheetViews>
  <sheetFormatPr defaultColWidth="9.125" defaultRowHeight="12.75"/>
  <cols>
    <col min="1" max="1" width="5.125" style="3" customWidth="1"/>
    <col min="2" max="2" width="25.00390625" style="1" customWidth="1"/>
    <col min="3" max="3" width="33.375" style="1" customWidth="1"/>
    <col min="4" max="4" width="12.50390625" style="1" customWidth="1"/>
    <col min="5" max="5" width="11.375" style="1" customWidth="1"/>
    <col min="6" max="6" width="12.50390625" style="1" customWidth="1"/>
    <col min="7" max="7" width="11.625" style="5" customWidth="1"/>
    <col min="8" max="9" width="11.50390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72" t="s">
        <v>24</v>
      </c>
      <c r="H1" s="173"/>
      <c r="I1" s="173"/>
      <c r="J1" s="173"/>
      <c r="K1" s="173"/>
    </row>
    <row r="2" spans="1:11" ht="15">
      <c r="A2" s="4"/>
      <c r="B2" s="5"/>
      <c r="C2" s="5"/>
      <c r="D2" s="5"/>
      <c r="E2" s="5"/>
      <c r="F2" s="5"/>
      <c r="H2" s="5"/>
      <c r="I2" s="5"/>
      <c r="J2" s="180"/>
      <c r="K2" s="180"/>
    </row>
    <row r="3" spans="1:11" ht="57" customHeight="1">
      <c r="A3" s="174" t="s">
        <v>23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">
      <c r="A5" s="179" t="s">
        <v>0</v>
      </c>
      <c r="B5" s="179" t="s">
        <v>3</v>
      </c>
      <c r="C5" s="179" t="s">
        <v>4</v>
      </c>
      <c r="D5" s="175" t="s">
        <v>1</v>
      </c>
      <c r="E5" s="176"/>
      <c r="F5" s="176"/>
      <c r="G5" s="177"/>
      <c r="H5" s="177"/>
      <c r="I5" s="177"/>
      <c r="J5" s="177"/>
      <c r="K5" s="178"/>
    </row>
    <row r="6" spans="1:11" ht="15">
      <c r="A6" s="179"/>
      <c r="B6" s="179"/>
      <c r="C6" s="179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14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1">
        <v>1</v>
      </c>
      <c r="B8" s="185" t="s">
        <v>16</v>
      </c>
      <c r="C8" s="18" t="s">
        <v>2</v>
      </c>
      <c r="D8" s="11">
        <f>SUM(D9:D13)</f>
        <v>110145.8</v>
      </c>
      <c r="E8" s="11">
        <f aca="true" t="shared" si="0" ref="E8:K8">SUM(E9:E13)</f>
        <v>15679.900000000001</v>
      </c>
      <c r="F8" s="11">
        <f t="shared" si="0"/>
        <v>18334.6</v>
      </c>
      <c r="G8" s="11">
        <f t="shared" si="0"/>
        <v>17992.1</v>
      </c>
      <c r="H8" s="11">
        <f t="shared" si="0"/>
        <v>14534.8</v>
      </c>
      <c r="I8" s="11">
        <f t="shared" si="0"/>
        <v>14534.8</v>
      </c>
      <c r="J8" s="11">
        <f t="shared" si="0"/>
        <v>14534.8</v>
      </c>
      <c r="K8" s="11">
        <f t="shared" si="0"/>
        <v>14534.8</v>
      </c>
    </row>
    <row r="9" spans="1:11" ht="16.5">
      <c r="A9" s="182"/>
      <c r="B9" s="186"/>
      <c r="C9" s="2" t="s">
        <v>5</v>
      </c>
      <c r="D9" s="9"/>
      <c r="E9" s="9"/>
      <c r="F9" s="9"/>
      <c r="G9" s="10"/>
      <c r="H9" s="10"/>
      <c r="I9" s="10"/>
      <c r="J9" s="10"/>
      <c r="K9" s="10"/>
    </row>
    <row r="10" spans="1:11" ht="15.75" customHeight="1">
      <c r="A10" s="182"/>
      <c r="B10" s="187"/>
      <c r="C10" s="2" t="s">
        <v>6</v>
      </c>
      <c r="D10" s="9">
        <f>SUM(E10:K10)</f>
        <v>23314.8</v>
      </c>
      <c r="E10" s="9">
        <f>E16+E22+E28+E34</f>
        <v>90</v>
      </c>
      <c r="F10" s="9">
        <f aca="true" t="shared" si="1" ref="F10:K10">F16+F22+F28+F34</f>
        <v>3846</v>
      </c>
      <c r="G10" s="9">
        <f t="shared" si="1"/>
        <v>3343.6</v>
      </c>
      <c r="H10" s="9">
        <f t="shared" si="1"/>
        <v>4031.3</v>
      </c>
      <c r="I10" s="9">
        <f t="shared" si="1"/>
        <v>3941.3</v>
      </c>
      <c r="J10" s="9">
        <f t="shared" si="1"/>
        <v>4031.3</v>
      </c>
      <c r="K10" s="9">
        <f t="shared" si="1"/>
        <v>4031.3</v>
      </c>
    </row>
    <row r="11" spans="1:11" s="17" customFormat="1" ht="26.25" customHeight="1">
      <c r="A11" s="182"/>
      <c r="B11" s="187"/>
      <c r="C11" s="15" t="s">
        <v>17</v>
      </c>
      <c r="D11" s="16">
        <f>SUM(E11:K11)</f>
        <v>86831</v>
      </c>
      <c r="E11" s="16">
        <f>E17+E23+E29+E35</f>
        <v>15589.900000000001</v>
      </c>
      <c r="F11" s="16">
        <f aca="true" t="shared" si="2" ref="F11:K11">F17+F23+F29+F35</f>
        <v>14488.599999999999</v>
      </c>
      <c r="G11" s="16">
        <f t="shared" si="2"/>
        <v>14648.5</v>
      </c>
      <c r="H11" s="16">
        <f t="shared" si="2"/>
        <v>10503.5</v>
      </c>
      <c r="I11" s="16">
        <f t="shared" si="2"/>
        <v>10593.5</v>
      </c>
      <c r="J11" s="16">
        <f t="shared" si="2"/>
        <v>10503.5</v>
      </c>
      <c r="K11" s="16">
        <f t="shared" si="2"/>
        <v>10503.5</v>
      </c>
    </row>
    <row r="12" spans="1:11" ht="66" customHeight="1">
      <c r="A12" s="183"/>
      <c r="B12" s="187"/>
      <c r="C12" s="2" t="s">
        <v>7</v>
      </c>
      <c r="D12" s="9"/>
      <c r="E12" s="9"/>
      <c r="F12" s="9"/>
      <c r="G12" s="9"/>
      <c r="H12" s="9"/>
      <c r="I12" s="9"/>
      <c r="J12" s="9"/>
      <c r="K12" s="9"/>
    </row>
    <row r="13" spans="1:11" ht="35.25" customHeight="1">
      <c r="A13" s="191"/>
      <c r="B13" s="188"/>
      <c r="C13" s="7" t="s">
        <v>8</v>
      </c>
      <c r="D13" s="9"/>
      <c r="E13" s="9"/>
      <c r="F13" s="9"/>
      <c r="G13" s="10"/>
      <c r="H13" s="10"/>
      <c r="I13" s="10"/>
      <c r="J13" s="10"/>
      <c r="K13" s="10"/>
    </row>
    <row r="14" spans="1:11" ht="16.5">
      <c r="A14" s="181">
        <v>2</v>
      </c>
      <c r="B14" s="189" t="s">
        <v>22</v>
      </c>
      <c r="C14" s="18" t="s">
        <v>2</v>
      </c>
      <c r="D14" s="11">
        <f>SUM(D15:D19)</f>
        <v>28225.199999999997</v>
      </c>
      <c r="E14" s="11">
        <f aca="true" t="shared" si="3" ref="E14:K14">SUM(E15:E19)</f>
        <v>2618.8</v>
      </c>
      <c r="F14" s="11">
        <f t="shared" si="3"/>
        <v>4355.5</v>
      </c>
      <c r="G14" s="11">
        <f t="shared" si="3"/>
        <v>4670.1</v>
      </c>
      <c r="H14" s="11">
        <f t="shared" si="3"/>
        <v>4145.2</v>
      </c>
      <c r="I14" s="11">
        <f t="shared" si="3"/>
        <v>4145.2</v>
      </c>
      <c r="J14" s="11">
        <f t="shared" si="3"/>
        <v>4145.2</v>
      </c>
      <c r="K14" s="11">
        <f t="shared" si="3"/>
        <v>4145.2</v>
      </c>
    </row>
    <row r="15" spans="1:11" ht="16.5">
      <c r="A15" s="182"/>
      <c r="B15" s="190"/>
      <c r="C15" s="2" t="s">
        <v>5</v>
      </c>
      <c r="D15" s="9"/>
      <c r="E15" s="9"/>
      <c r="F15" s="9"/>
      <c r="G15" s="10"/>
      <c r="H15" s="10"/>
      <c r="I15" s="10"/>
      <c r="J15" s="10"/>
      <c r="K15" s="10"/>
    </row>
    <row r="16" spans="1:11" ht="16.5">
      <c r="A16" s="182"/>
      <c r="B16" s="187"/>
      <c r="C16" s="2" t="s">
        <v>6</v>
      </c>
      <c r="D16" s="9">
        <f>SUM(E16:K16)</f>
        <v>23224.8</v>
      </c>
      <c r="E16" s="9">
        <v>0</v>
      </c>
      <c r="F16" s="9">
        <v>3846</v>
      </c>
      <c r="G16" s="9">
        <v>3343.6</v>
      </c>
      <c r="H16" s="9">
        <v>4031.3</v>
      </c>
      <c r="I16" s="9">
        <v>3941.3</v>
      </c>
      <c r="J16" s="9">
        <v>4031.3</v>
      </c>
      <c r="K16" s="9">
        <v>4031.3</v>
      </c>
    </row>
    <row r="17" spans="1:11" ht="16.5">
      <c r="A17" s="182"/>
      <c r="B17" s="187"/>
      <c r="C17" s="2" t="s">
        <v>18</v>
      </c>
      <c r="D17" s="12">
        <f>SUM(E17:K17)</f>
        <v>5000.399999999999</v>
      </c>
      <c r="E17" s="12">
        <v>2618.8</v>
      </c>
      <c r="F17" s="12">
        <v>509.5</v>
      </c>
      <c r="G17" s="10">
        <f>'прил.№2'!K17</f>
        <v>1326.5</v>
      </c>
      <c r="H17" s="13">
        <v>113.9</v>
      </c>
      <c r="I17" s="13">
        <v>203.9</v>
      </c>
      <c r="J17" s="13">
        <v>113.9</v>
      </c>
      <c r="K17" s="13">
        <v>113.9</v>
      </c>
    </row>
    <row r="18" spans="1:11" ht="69" customHeight="1">
      <c r="A18" s="183"/>
      <c r="B18" s="187"/>
      <c r="C18" s="2" t="s">
        <v>7</v>
      </c>
      <c r="D18" s="9"/>
      <c r="E18" s="9"/>
      <c r="F18" s="9"/>
      <c r="G18" s="9"/>
      <c r="H18" s="9"/>
      <c r="I18" s="9"/>
      <c r="J18" s="9"/>
      <c r="K18" s="9"/>
    </row>
    <row r="19" spans="1:11" ht="74.25" customHeight="1">
      <c r="A19" s="184"/>
      <c r="B19" s="188"/>
      <c r="C19" s="7" t="s">
        <v>8</v>
      </c>
      <c r="D19" s="9"/>
      <c r="E19" s="9"/>
      <c r="F19" s="9"/>
      <c r="G19" s="10"/>
      <c r="H19" s="10"/>
      <c r="I19" s="10"/>
      <c r="J19" s="10"/>
      <c r="K19" s="10"/>
    </row>
    <row r="20" spans="1:11" ht="16.5">
      <c r="A20" s="181">
        <v>3</v>
      </c>
      <c r="B20" s="189" t="s">
        <v>20</v>
      </c>
      <c r="C20" s="18" t="s">
        <v>2</v>
      </c>
      <c r="D20" s="11">
        <f>SUM(D21:D24)</f>
        <v>507.6</v>
      </c>
      <c r="E20" s="11">
        <f aca="true" t="shared" si="4" ref="E20:K20">SUM(E21:E24)</f>
        <v>200</v>
      </c>
      <c r="F20" s="11">
        <f t="shared" si="4"/>
        <v>168.3</v>
      </c>
      <c r="G20" s="11">
        <v>139.3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16.5">
      <c r="A21" s="182"/>
      <c r="B21" s="190"/>
      <c r="C21" s="2" t="s">
        <v>5</v>
      </c>
      <c r="D21" s="9"/>
      <c r="E21" s="9"/>
      <c r="F21" s="9"/>
      <c r="G21" s="10"/>
      <c r="H21" s="10"/>
      <c r="I21" s="10"/>
      <c r="J21" s="10"/>
      <c r="K21" s="10"/>
    </row>
    <row r="22" spans="1:11" ht="15" customHeight="1">
      <c r="A22" s="182"/>
      <c r="B22" s="187"/>
      <c r="C22" s="2" t="s">
        <v>6</v>
      </c>
      <c r="D22" s="9"/>
      <c r="E22" s="9"/>
      <c r="F22" s="9"/>
      <c r="G22" s="9"/>
      <c r="H22" s="10"/>
      <c r="I22" s="10"/>
      <c r="J22" s="10"/>
      <c r="K22" s="10"/>
    </row>
    <row r="23" spans="1:11" ht="16.5">
      <c r="A23" s="182"/>
      <c r="B23" s="187"/>
      <c r="C23" s="2" t="s">
        <v>18</v>
      </c>
      <c r="D23" s="12">
        <f>SUM(E23:K23)</f>
        <v>507.6</v>
      </c>
      <c r="E23" s="12">
        <v>200</v>
      </c>
      <c r="F23" s="9">
        <v>168.3</v>
      </c>
      <c r="G23" s="10">
        <f>'прил.№2'!K33</f>
        <v>139.3</v>
      </c>
      <c r="H23" s="13">
        <v>0</v>
      </c>
      <c r="I23" s="13">
        <v>0</v>
      </c>
      <c r="J23" s="13">
        <v>0</v>
      </c>
      <c r="K23" s="13">
        <v>0</v>
      </c>
    </row>
    <row r="24" spans="1:11" ht="82.5" customHeight="1">
      <c r="A24" s="183"/>
      <c r="B24" s="187"/>
      <c r="C24" s="2" t="s">
        <v>7</v>
      </c>
      <c r="D24" s="9"/>
      <c r="E24" s="9"/>
      <c r="F24" s="9"/>
      <c r="G24" s="10"/>
      <c r="H24" s="10"/>
      <c r="I24" s="10"/>
      <c r="J24" s="10"/>
      <c r="K24" s="13"/>
    </row>
    <row r="25" spans="1:11" ht="39.75" customHeight="1">
      <c r="A25" s="184"/>
      <c r="B25" s="188"/>
      <c r="C25" s="7" t="s">
        <v>8</v>
      </c>
      <c r="D25" s="9"/>
      <c r="E25" s="9"/>
      <c r="F25" s="9"/>
      <c r="G25" s="10"/>
      <c r="H25" s="10"/>
      <c r="I25" s="10"/>
      <c r="J25" s="10"/>
      <c r="K25" s="10"/>
    </row>
    <row r="26" spans="1:11" ht="16.5">
      <c r="A26" s="181">
        <v>4</v>
      </c>
      <c r="B26" s="189" t="s">
        <v>19</v>
      </c>
      <c r="C26" s="18" t="s">
        <v>2</v>
      </c>
      <c r="D26" s="11">
        <f>SUM(E26:K26)</f>
        <v>78968.50000000001</v>
      </c>
      <c r="E26" s="11">
        <f>SUM(E27:E31)</f>
        <v>12500.6</v>
      </c>
      <c r="F26" s="11">
        <f aca="true" t="shared" si="5" ref="F26:K26">SUM(F27:F31)</f>
        <v>13741.8</v>
      </c>
      <c r="G26" s="11">
        <f t="shared" si="5"/>
        <v>13167.7</v>
      </c>
      <c r="H26" s="11">
        <f t="shared" si="5"/>
        <v>9889.6</v>
      </c>
      <c r="I26" s="11">
        <f t="shared" si="5"/>
        <v>9889.6</v>
      </c>
      <c r="J26" s="11">
        <f t="shared" si="5"/>
        <v>9889.6</v>
      </c>
      <c r="K26" s="11">
        <f t="shared" si="5"/>
        <v>9889.6</v>
      </c>
    </row>
    <row r="27" spans="1:11" ht="16.5">
      <c r="A27" s="182"/>
      <c r="B27" s="190"/>
      <c r="C27" s="2" t="s">
        <v>5</v>
      </c>
      <c r="D27" s="9"/>
      <c r="E27" s="9"/>
      <c r="F27" s="9"/>
      <c r="G27" s="10"/>
      <c r="H27" s="10"/>
      <c r="I27" s="10"/>
      <c r="J27" s="10"/>
      <c r="K27" s="10"/>
    </row>
    <row r="28" spans="1:11" ht="16.5">
      <c r="A28" s="182"/>
      <c r="B28" s="187"/>
      <c r="C28" s="2" t="s">
        <v>6</v>
      </c>
      <c r="D28" s="9">
        <v>90</v>
      </c>
      <c r="E28" s="9">
        <v>90</v>
      </c>
      <c r="F28" s="9"/>
      <c r="G28" s="9"/>
      <c r="H28" s="10"/>
      <c r="I28" s="10"/>
      <c r="J28" s="10"/>
      <c r="K28" s="10"/>
    </row>
    <row r="29" spans="1:11" ht="16.5">
      <c r="A29" s="182"/>
      <c r="B29" s="187"/>
      <c r="C29" s="2" t="s">
        <v>18</v>
      </c>
      <c r="D29" s="9">
        <f>SUM(E29:K29)</f>
        <v>78878.50000000001</v>
      </c>
      <c r="E29" s="9">
        <v>12410.6</v>
      </c>
      <c r="F29" s="9">
        <v>13741.8</v>
      </c>
      <c r="G29" s="10">
        <f>'прил.№2'!K39</f>
        <v>13167.7</v>
      </c>
      <c r="H29" s="10">
        <v>9889.6</v>
      </c>
      <c r="I29" s="10">
        <v>9889.6</v>
      </c>
      <c r="J29" s="10">
        <v>9889.6</v>
      </c>
      <c r="K29" s="10">
        <v>9889.6</v>
      </c>
    </row>
    <row r="30" spans="1:11" ht="63.75" customHeight="1">
      <c r="A30" s="183"/>
      <c r="B30" s="187"/>
      <c r="C30" s="2" t="s">
        <v>7</v>
      </c>
      <c r="D30" s="9"/>
      <c r="E30" s="9"/>
      <c r="F30" s="9"/>
      <c r="G30" s="10"/>
      <c r="H30" s="10"/>
      <c r="I30" s="10"/>
      <c r="J30" s="10"/>
      <c r="K30" s="10"/>
    </row>
    <row r="31" spans="1:11" ht="31.5" customHeight="1">
      <c r="A31" s="184"/>
      <c r="B31" s="188"/>
      <c r="C31" s="7" t="s">
        <v>8</v>
      </c>
      <c r="D31" s="9"/>
      <c r="E31" s="9"/>
      <c r="F31" s="9"/>
      <c r="G31" s="10"/>
      <c r="H31" s="10"/>
      <c r="I31" s="10"/>
      <c r="J31" s="10"/>
      <c r="K31" s="10"/>
    </row>
    <row r="32" spans="1:11" ht="16.5">
      <c r="A32" s="181">
        <v>5</v>
      </c>
      <c r="B32" s="189" t="s">
        <v>21</v>
      </c>
      <c r="C32" s="18" t="s">
        <v>2</v>
      </c>
      <c r="D32" s="11">
        <f>SUM(D33:D37)</f>
        <v>2444.5</v>
      </c>
      <c r="E32" s="11">
        <f aca="true" t="shared" si="6" ref="E32:K32">SUM(E33:E37)</f>
        <v>360.5</v>
      </c>
      <c r="F32" s="11">
        <f t="shared" si="6"/>
        <v>69</v>
      </c>
      <c r="G32" s="11">
        <f t="shared" si="6"/>
        <v>15</v>
      </c>
      <c r="H32" s="11">
        <f t="shared" si="6"/>
        <v>500</v>
      </c>
      <c r="I32" s="11">
        <f t="shared" si="6"/>
        <v>500</v>
      </c>
      <c r="J32" s="11">
        <f t="shared" si="6"/>
        <v>500</v>
      </c>
      <c r="K32" s="11">
        <f t="shared" si="6"/>
        <v>500</v>
      </c>
    </row>
    <row r="33" spans="1:11" ht="16.5">
      <c r="A33" s="182"/>
      <c r="B33" s="187"/>
      <c r="C33" s="2" t="s">
        <v>5</v>
      </c>
      <c r="D33" s="9"/>
      <c r="E33" s="9"/>
      <c r="F33" s="9"/>
      <c r="G33" s="10"/>
      <c r="H33" s="10"/>
      <c r="I33" s="10"/>
      <c r="J33" s="10"/>
      <c r="K33" s="10"/>
    </row>
    <row r="34" spans="1:11" ht="16.5">
      <c r="A34" s="182"/>
      <c r="B34" s="187"/>
      <c r="C34" s="2" t="s">
        <v>6</v>
      </c>
      <c r="D34" s="9"/>
      <c r="E34" s="9"/>
      <c r="F34" s="9"/>
      <c r="G34" s="9"/>
      <c r="H34" s="9"/>
      <c r="I34" s="9"/>
      <c r="J34" s="9"/>
      <c r="K34" s="9"/>
    </row>
    <row r="35" spans="1:11" ht="16.5">
      <c r="A35" s="182"/>
      <c r="B35" s="187"/>
      <c r="C35" s="2" t="s">
        <v>18</v>
      </c>
      <c r="D35" s="9">
        <f>SUM(E35:K35)</f>
        <v>2444.5</v>
      </c>
      <c r="E35" s="9">
        <v>360.5</v>
      </c>
      <c r="F35" s="9">
        <v>69</v>
      </c>
      <c r="G35" s="10">
        <f>'прил.№2'!K49</f>
        <v>15</v>
      </c>
      <c r="H35" s="10">
        <v>500</v>
      </c>
      <c r="I35" s="10">
        <v>500</v>
      </c>
      <c r="J35" s="10">
        <v>500</v>
      </c>
      <c r="K35" s="10">
        <v>500</v>
      </c>
    </row>
    <row r="36" spans="1:11" ht="67.5" customHeight="1">
      <c r="A36" s="183"/>
      <c r="B36" s="187"/>
      <c r="C36" s="2" t="s">
        <v>7</v>
      </c>
      <c r="D36" s="9"/>
      <c r="E36" s="9"/>
      <c r="F36" s="9"/>
      <c r="G36" s="10"/>
      <c r="H36" s="10"/>
      <c r="I36" s="10"/>
      <c r="J36" s="10"/>
      <c r="K36" s="10"/>
    </row>
    <row r="37" spans="1:11" ht="38.25" customHeight="1">
      <c r="A37" s="184"/>
      <c r="B37" s="188"/>
      <c r="C37" s="7" t="s">
        <v>8</v>
      </c>
      <c r="D37" s="9"/>
      <c r="E37" s="9"/>
      <c r="F37" s="9"/>
      <c r="G37" s="10"/>
      <c r="H37" s="10"/>
      <c r="I37" s="10"/>
      <c r="J37" s="10"/>
      <c r="K37" s="10"/>
    </row>
  </sheetData>
  <sheetProtection/>
  <mergeCells count="17"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" top="0.8661417322834646" bottom="0" header="0.15748031496062992" footer="0.1968503937007874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2016-11-21T12:48:56Z</cp:lastPrinted>
  <dcterms:created xsi:type="dcterms:W3CDTF">2013-07-25T04:40:16Z</dcterms:created>
  <dcterms:modified xsi:type="dcterms:W3CDTF">2016-11-21T12:50:07Z</dcterms:modified>
  <cp:category/>
  <cp:version/>
  <cp:contentType/>
  <cp:contentStatus/>
</cp:coreProperties>
</file>