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<sst xmlns="http://schemas.openxmlformats.org/spreadsheetml/2006/main" count="167" uniqueCount="94">
  <si>
    <t>№п/п</t>
  </si>
  <si>
    <t>год</t>
  </si>
  <si>
    <t xml:space="preserve">ВСЕГО </t>
  </si>
  <si>
    <t>Ответственный исполнитель, соисполнитель</t>
  </si>
  <si>
    <t>Отдел культуры администрации Добринского муниципального района</t>
  </si>
  <si>
    <t>МАУК "Добринский МЦКД"</t>
  </si>
  <si>
    <t>МБУК "Добринская ЦМБ"</t>
  </si>
  <si>
    <t>МБОУ ДОД "Добринская ДШИ им.Н.А.Обуховой .</t>
  </si>
  <si>
    <t xml:space="preserve">Соисполнитель: </t>
  </si>
  <si>
    <t>Отдел  молодежной  политики, физической культуры, спорта и туризма администрации Добринского района</t>
  </si>
  <si>
    <t>в том числе :</t>
  </si>
  <si>
    <t>Проведение районного  смотра-конкурса "Лучшее деревенское подворье  среди многодетных семей"</t>
  </si>
  <si>
    <t>Проведение районного праздника посвященного Дню Отца.</t>
  </si>
  <si>
    <t>Проведение праздника посвященного Всероссийскому  Дню Матери.</t>
  </si>
  <si>
    <t>Проведение  районного праздника Международному Дню семьи.</t>
  </si>
  <si>
    <t xml:space="preserve">Проведение районной акции в защиту жизни, не рожденных детей "Мама, подари мне жизнь".  </t>
  </si>
  <si>
    <t>Проведение праздника, посвященному Новому учебному году.</t>
  </si>
  <si>
    <t>Приобретение Новогодних подарков детям до 14 лет.</t>
  </si>
  <si>
    <t>Проведение районного праздника "День защиты детей".</t>
  </si>
  <si>
    <t>Проведение районного праздника, посвященного Дню  защиты детей  (торжественный прием у главы администрации района).</t>
  </si>
  <si>
    <t>Участие в областном  празднике, посвященном Дню защиты детей.</t>
  </si>
  <si>
    <t>Приобретение  одежды сцены, звукоусилительного оборудования,  музыкальных инструментов, специализированной мебели.</t>
  </si>
  <si>
    <t>Основное  мероприятие 1.  "Материально- техническое  оснащение  учреждений культуры"</t>
  </si>
  <si>
    <t>отдел  молодежной  политики, физической культуры, спорта и туризма администрации Добринского района</t>
  </si>
  <si>
    <r>
      <t xml:space="preserve">Основное мероприятие 2 </t>
    </r>
    <r>
      <rPr>
        <sz val="11"/>
        <color indexed="8"/>
        <rFont val="Times New Roman"/>
        <family val="1"/>
      </rPr>
      <t>Организация и проведение  мероприятий, направленных на профилактику наркомании, алкоголизма, табакокурения среди населения</t>
    </r>
  </si>
  <si>
    <t xml:space="preserve"> отдел образования администрации Добринского муниципального района</t>
  </si>
  <si>
    <t>Основное мероприятие 2.Обеспечение  деятельности  культурно-досуговых учреждений муниципального района на уровне, позволяющем формировать духовно- эстетические потребности общества.</t>
  </si>
  <si>
    <t>2.1.Оплата  труда работников  муниципальных  учреждений в соответствии  с Указом Президента  Российской Федерации  от 07 мая 2012года№597 " О мероприятиях по реализации государственной социальной политики"</t>
  </si>
  <si>
    <t>2.2.Заключение  гражданско- правовых договоров на оказание услуг</t>
  </si>
  <si>
    <t>2.3.Содержание  и обеспечение  деятельности, безопасности помещений, территории  культурно-досугового  центра, автотранспорта</t>
  </si>
  <si>
    <t>Основное мероприятие 3. Приобретение  специализированного транспорта  и звукотехнического  оборудования  для передвижного клуба по обслуживанию  сельского  населения муниципального района.</t>
  </si>
  <si>
    <t>Основное мероприятие 4. Организация  и проведение  межрегионального фестиваля в целях развития событийного туризма на территории  муниципального района.</t>
  </si>
  <si>
    <t>4.1. Организация  и проведение  ежегодного  межрегионального  фестиваля  народного творчества "Поет гармонь над Битюгом"</t>
  </si>
  <si>
    <t>Основное мероприятие 5. Межрегиональное  сотрудничество, организация  обменных  концертов на территории  муниципального района</t>
  </si>
  <si>
    <t>10.1.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</si>
  <si>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Администрация Добринского муниципального района</t>
  </si>
  <si>
    <t>Подписка на газету "Золотой ключик"</t>
  </si>
  <si>
    <t>Соисполнитель:</t>
  </si>
  <si>
    <t>отдел образования администрации Добринского муниципального района</t>
  </si>
  <si>
    <t>Программа " Развитие социальной сферы  Добринского муниципального района на 2015-2020 годы "</t>
  </si>
  <si>
    <t>Подпрограмма 1" Духовно- нравственное  и физическое  развитие жителей   Добринского муниципального района "</t>
  </si>
  <si>
    <t>Подпрограмма 2" Развитие  и сохранение культуры   Добринского муниципального района "</t>
  </si>
  <si>
    <r>
      <t>О</t>
    </r>
    <r>
      <rPr>
        <b/>
        <sz val="12"/>
        <color indexed="8"/>
        <rFont val="Times New Roman"/>
        <family val="1"/>
      </rPr>
      <t xml:space="preserve">сновное мероприятие 1 задачи 1 подпрограммы  3. </t>
    </r>
    <r>
      <rPr>
        <sz val="12"/>
        <color indexed="8"/>
        <rFont val="Times New Roman"/>
        <family val="1"/>
      </rPr>
      <t xml:space="preserve">Доплаты  к пенсиям муниципальным служащим района. </t>
    </r>
  </si>
  <si>
    <t>Основное мероприятие 3  задачи 1 подпрограммы  3. Мероприятия по социально-экономическому развитию района</t>
  </si>
  <si>
    <r>
      <rPr>
        <b/>
        <sz val="12"/>
        <color indexed="8"/>
        <rFont val="Times New Roman"/>
        <family val="1"/>
      </rPr>
      <t>Основное мероприятие 5</t>
    </r>
    <r>
      <rPr>
        <sz val="12"/>
        <color indexed="8"/>
        <rFont val="Times New Roman"/>
        <family val="1"/>
      </rPr>
      <t xml:space="preserve">  задачи 1 подпрограммы  3.Единовременная  выплата на рождение ребенка</t>
    </r>
  </si>
  <si>
    <r>
      <rPr>
        <b/>
        <sz val="12"/>
        <color indexed="8"/>
        <rFont val="Times New Roman"/>
        <family val="1"/>
      </rPr>
      <t>Основное мероприятие 6</t>
    </r>
    <r>
      <rPr>
        <sz val="12"/>
        <color indexed="8"/>
        <rFont val="Times New Roman"/>
        <family val="1"/>
      </rPr>
      <t xml:space="preserve"> задачи 1 подпрограммы  3.Проведение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детей. </t>
    </r>
  </si>
  <si>
    <t>Подпрограмма 3 ."Социальная поддержка  граждан и реализация  семейно-демографической политики Добринского муниципального района ".</t>
  </si>
  <si>
    <t xml:space="preserve">Всего </t>
  </si>
  <si>
    <t>% исполнения</t>
  </si>
  <si>
    <t>Годовой план</t>
  </si>
  <si>
    <t>Проведение районного праздника , супружеской любви и семейного счастья" в честь благоверных князя Петра и княгини Февронии Муромских.</t>
  </si>
  <si>
    <t>Наименование подпрограмм, основных мероприятий</t>
  </si>
  <si>
    <t>Причины низкого освоения средств районного бюджета*</t>
  </si>
  <si>
    <r>
      <t>Основное мероприятие 1 О</t>
    </r>
    <r>
      <rPr>
        <sz val="11"/>
        <color indexed="8"/>
        <rFont val="Times New Roman"/>
        <family val="1"/>
      </rPr>
      <t>рганизация  и проведение мероприятий, направленных на приобретение населения района к регулярным занятиям физической культурой и спортом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</si>
  <si>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Организация и  проведение  мероприятий, направленных для повышения гражданской активности и ответственности  молодежи  и развитие молодежного  и детского движения</t>
    </r>
  </si>
  <si>
    <t>5.1.Привлечение  Липецкой областной филармонии для организации концертов в муниципальном районе в целях эстетического воспитания  и продвижения классического искусства</t>
  </si>
  <si>
    <r>
      <t>Основное мероприятие 2  задачи 1 подпрограммы  3.Информирование населения о социально-экономическом и культурном  развитии</t>
    </r>
    <r>
      <rPr>
        <sz val="12"/>
        <color indexed="8"/>
        <rFont val="Times New Roman"/>
        <family val="1"/>
      </rPr>
      <t xml:space="preserve"> (Предоставление субсидии на выполнение муниципального задания  МАУ "Редакция газеты "Добринские вести")</t>
    </r>
  </si>
  <si>
    <r>
      <rPr>
        <b/>
        <sz val="11"/>
        <color indexed="8"/>
        <rFont val="Times New Roman"/>
        <family val="1"/>
      </rPr>
      <t>Основное мероприятие 4  задачи 1 подпрограммы  3..</t>
    </r>
    <r>
      <rPr>
        <sz val="11"/>
        <color indexed="8"/>
        <rFont val="Times New Roman"/>
        <family val="1"/>
      </rPr>
      <t xml:space="preserve"> Фельдшерское сопровождение больных с почечной недостаточностью в Липецкую ОКБ для проведения процедуры гемодиализа инвалидам 1-3группы.</t>
    </r>
  </si>
  <si>
    <t>Основное  мероприятие 6 подпрограммы 2 Повышение эффективности  управленческих решений в области культуры</t>
  </si>
  <si>
    <t>Основное мероприятие 7. Обеспечение  количественного роста и качественного улучшения библиотечных фондов, высокого  уровня их сохранности.</t>
  </si>
  <si>
    <t>7.1. Комплектование  и техническая обработка библиотечного фонда</t>
  </si>
  <si>
    <t>7.2. Осуществление подписки на периодические издания для предоставления пользователями  библиотеки</t>
  </si>
  <si>
    <t>8.1.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</si>
  <si>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8.2.Заключение гражданско-правовых  договоров на оказание услуг.</t>
  </si>
  <si>
    <t xml:space="preserve">8.3.Ведение  бюджетного, налогового учета, обеспечение исполнения смет доходов и расходов, предоставление отчетности  </t>
  </si>
  <si>
    <t>8.4.Создание модельных библиотек</t>
  </si>
  <si>
    <t>8.5.Обеспечение доступности  библиотек для людей с ограниченными возможностями</t>
  </si>
  <si>
    <t xml:space="preserve">Основное  мероприятие 9 Повышение роли  библиотек в развитии  культурно-информационного и образовательного пространства. </t>
  </si>
  <si>
    <t>Основное мероприятие 10. Внедрение  новых  информационных  и организационных  технологий библиотечной деятельности, развитие  электронных библиотек и электронной доставки документов</t>
  </si>
  <si>
    <t>10.1.Приобретение  компьютерного  оборудования и лицензионного программного  обеспечения для участия в корпоративном  проекте по внедрению программного продукта Орас Global</t>
  </si>
  <si>
    <t>Основное мероприятие 11. Обеспечение  и организация учебного процесса, содержание учреждений  дополнительного образования в сфере культуры.</t>
  </si>
  <si>
    <t>10.2.Обеспечение доступа  пользователей к  информационным  ресурсам  через Интернет (оплата за услуги связи).</t>
  </si>
  <si>
    <t>10.3.Обслуживание компьютерной техники и оргтехники.</t>
  </si>
  <si>
    <t>Основное мероприятие6 задачи 2 подпрограммы3 Проведение торжественных мероприятий для детей, оставшимся без попечения родителей и для опекунских и приемных детей</t>
  </si>
  <si>
    <t xml:space="preserve">Основное мероприятие 7 подпрограммы 3 Проведение торжественных мероприятий, посвященных празднованию Дня Победы </t>
  </si>
  <si>
    <t xml:space="preserve">Основное  мероприятие 8 подпрограммы 3 Подъемное пособие молодым специалистам </t>
  </si>
  <si>
    <t xml:space="preserve">Основное мероприятие 9 подпрограммы 3 Подготовка и проведение  торжественных  мероприятий, посвященных празднованию День  работника сельского  хозяйства и перерабатывающей промышленности </t>
  </si>
  <si>
    <t>Основное мероприятие 10 подпрограммы 3 Участие  делегаций в районных и областных  совещаниях, конкурсах, семинарах, съездах</t>
  </si>
  <si>
    <r>
      <rPr>
        <b/>
        <sz val="11"/>
        <color indexed="8"/>
        <rFont val="Times New Roman"/>
        <family val="1"/>
      </rPr>
      <t>Основное мероприятие 12</t>
    </r>
    <r>
      <rPr>
        <sz val="11"/>
        <color indexed="8"/>
        <rFont val="Times New Roman"/>
        <family val="1"/>
      </rPr>
      <t xml:space="preserve"> Участие в региональных , межрегиональных , всероссийских, международных семинарах, совещаниях, а также в мероприятиях по обмену опытом, повышению квалификации и переподготовки кадров учреждений культуры </t>
    </r>
  </si>
  <si>
    <t>Управление финансов администрации Добринского муниципального района</t>
  </si>
  <si>
    <t>2.4.Приобретение сценического комплекса</t>
  </si>
  <si>
    <t>Основное мероприятие 8 Содержание  и обеспечение деятельности  муниципальных библиотек</t>
  </si>
  <si>
    <t>9.1.Обеспечение участия работников  библиотеки в мероприятиях по переподготовке и повышению квалификации  кадров</t>
  </si>
  <si>
    <t>4.1.Возмещение затрат  за оказание  услуг по распределению гуманитарной помощи малообеспеченным   гражданам  и гражданам,оставшемся в трудной жизненной  ситуации пунктом социальной помощи "Милосердие"</t>
  </si>
  <si>
    <t>2.5.Приобретение оргтехники для развития туристко-информационных услуг</t>
  </si>
  <si>
    <t>8.6.Устранение недостатков по исполнению санитарно-гигиенических норм для обеспечения прав   потребителей библиотечных услуг</t>
  </si>
  <si>
    <t>8.7.Содержание фидиала "Краеведческий музей"</t>
  </si>
  <si>
    <t>1 полугодие 2017год         Факт</t>
  </si>
  <si>
    <t>Расходы отчетного периода 1полугодие 2017г</t>
  </si>
  <si>
    <t>за 1 полугодие 2017  год.</t>
  </si>
  <si>
    <t>Информация о ходе выполнения муниципальной  программы "   Развитие социальной сферы  Добринского муниципального района на 2015-2020 годы "за счет средств муниципального бюджета</t>
  </si>
  <si>
    <t>Начальник отдела культуры  администрации Добринского района</t>
  </si>
  <si>
    <t>__________________________В.П.Першин.</t>
  </si>
  <si>
    <t>14.07. 2017год.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</si>
</sst>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2" fontId="49" fillId="34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172" fontId="5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50" fillId="8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8" borderId="10" xfId="0" applyFill="1" applyBorder="1" applyAlignment="1">
      <alignment/>
    </xf>
    <xf numFmtId="0" fontId="9" fillId="15" borderId="10" xfId="0" applyFont="1" applyFill="1" applyBorder="1" applyAlignment="1">
      <alignment horizontal="center" vertical="center" wrapText="1"/>
    </xf>
    <xf numFmtId="172" fontId="50" fillId="34" borderId="10" xfId="0" applyNumberFormat="1" applyFont="1" applyFill="1" applyBorder="1" applyAlignment="1">
      <alignment horizontal="center" vertical="center"/>
    </xf>
    <xf numFmtId="172" fontId="9" fillId="15" borderId="10" xfId="0" applyNumberFormat="1" applyFont="1" applyFill="1" applyBorder="1" applyAlignment="1">
      <alignment horizontal="center" vertical="center"/>
    </xf>
    <xf numFmtId="172" fontId="49" fillId="9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15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80" zoomScaleNormal="80" zoomScalePageLayoutView="0" workbookViewId="0" topLeftCell="A1">
      <selection activeCell="L46" sqref="L46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3.710937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1:14" ht="57.75" customHeight="1">
      <c r="A1" s="66" t="s">
        <v>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67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9" ht="18.75">
      <c r="B3" s="68"/>
      <c r="C3" s="68"/>
      <c r="D3" s="68"/>
      <c r="E3" s="68"/>
      <c r="F3" s="7"/>
      <c r="G3" s="6"/>
      <c r="H3" s="6"/>
      <c r="I3" s="6"/>
    </row>
    <row r="4" spans="1:14" ht="62.25" customHeight="1">
      <c r="A4" s="44" t="s">
        <v>0</v>
      </c>
      <c r="B4" s="44" t="s">
        <v>51</v>
      </c>
      <c r="C4" s="44"/>
      <c r="D4" s="44" t="s">
        <v>3</v>
      </c>
      <c r="E4" s="59" t="s">
        <v>88</v>
      </c>
      <c r="F4" s="59"/>
      <c r="G4" s="59"/>
      <c r="H4" s="59"/>
      <c r="I4" s="59"/>
      <c r="J4" s="59"/>
      <c r="K4" s="59"/>
      <c r="L4" s="59"/>
      <c r="M4" s="59"/>
      <c r="N4" s="61" t="s">
        <v>52</v>
      </c>
    </row>
    <row r="5" spans="1:14" ht="18.75">
      <c r="A5" s="44"/>
      <c r="B5" s="44"/>
      <c r="C5" s="44"/>
      <c r="D5" s="44"/>
      <c r="E5" s="59" t="s">
        <v>49</v>
      </c>
      <c r="F5" s="27">
        <v>2015</v>
      </c>
      <c r="G5" s="27">
        <v>2016</v>
      </c>
      <c r="H5" s="27">
        <v>2017</v>
      </c>
      <c r="I5" s="27">
        <v>2018</v>
      </c>
      <c r="J5" s="27">
        <v>2019</v>
      </c>
      <c r="K5" s="27">
        <v>2020</v>
      </c>
      <c r="L5" s="61" t="s">
        <v>87</v>
      </c>
      <c r="M5" s="61" t="s">
        <v>48</v>
      </c>
      <c r="N5" s="61"/>
    </row>
    <row r="6" spans="1:14" ht="56.25">
      <c r="A6" s="44"/>
      <c r="B6" s="44"/>
      <c r="C6" s="44"/>
      <c r="D6" s="44"/>
      <c r="E6" s="59"/>
      <c r="F6" s="27" t="s">
        <v>1</v>
      </c>
      <c r="G6" s="27" t="s">
        <v>1</v>
      </c>
      <c r="H6" s="27" t="s">
        <v>1</v>
      </c>
      <c r="I6" s="27" t="s">
        <v>1</v>
      </c>
      <c r="J6" s="27" t="s">
        <v>1</v>
      </c>
      <c r="K6" s="27" t="s">
        <v>1</v>
      </c>
      <c r="L6" s="61"/>
      <c r="M6" s="61"/>
      <c r="N6" s="61"/>
    </row>
    <row r="7" spans="1:14" ht="15.75">
      <c r="A7" s="28">
        <v>1</v>
      </c>
      <c r="B7" s="60">
        <v>2</v>
      </c>
      <c r="C7" s="60"/>
      <c r="D7" s="5">
        <v>3</v>
      </c>
      <c r="E7" s="5">
        <v>4</v>
      </c>
      <c r="F7" s="5">
        <v>9</v>
      </c>
      <c r="G7" s="5">
        <v>10</v>
      </c>
      <c r="H7" s="5">
        <v>11</v>
      </c>
      <c r="I7" s="5">
        <v>12</v>
      </c>
      <c r="J7" s="5">
        <v>13</v>
      </c>
      <c r="K7" s="5">
        <v>14</v>
      </c>
      <c r="L7" s="8">
        <v>6</v>
      </c>
      <c r="M7" s="8"/>
      <c r="N7" s="8"/>
    </row>
    <row r="8" spans="1:14" ht="54" customHeight="1">
      <c r="A8" s="2"/>
      <c r="B8" s="63" t="s">
        <v>39</v>
      </c>
      <c r="C8" s="63"/>
      <c r="D8" s="33" t="s">
        <v>47</v>
      </c>
      <c r="E8" s="35">
        <f>E9+E60+E20</f>
        <v>59549.9</v>
      </c>
      <c r="F8" s="35"/>
      <c r="G8" s="35"/>
      <c r="H8" s="35"/>
      <c r="I8" s="35"/>
      <c r="J8" s="35"/>
      <c r="K8" s="35"/>
      <c r="L8" s="35">
        <f>L9+L60+L20</f>
        <v>29638.869999999995</v>
      </c>
      <c r="M8" s="36">
        <f aca="true" t="shared" si="0" ref="M8:M52">L8/E8*100</f>
        <v>49.77148576236063</v>
      </c>
      <c r="N8" s="19"/>
    </row>
    <row r="9" spans="1:14" ht="27" customHeight="1">
      <c r="A9" s="2"/>
      <c r="B9" s="54" t="s">
        <v>40</v>
      </c>
      <c r="C9" s="54"/>
      <c r="D9" s="26" t="s">
        <v>2</v>
      </c>
      <c r="E9" s="25">
        <f>E11+E12+E13</f>
        <v>1281.7</v>
      </c>
      <c r="F9" s="25">
        <f aca="true" t="shared" si="1" ref="F9:K9">F14+F16+F18+F15+F19+F17</f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>L11+L12+L13</f>
        <v>432</v>
      </c>
      <c r="M9" s="34">
        <f t="shared" si="0"/>
        <v>33.70523523445424</v>
      </c>
      <c r="N9" s="13"/>
    </row>
    <row r="10" spans="1:14" ht="20.25" customHeight="1">
      <c r="A10" s="2"/>
      <c r="B10" s="54"/>
      <c r="C10" s="54"/>
      <c r="D10" s="26" t="s">
        <v>37</v>
      </c>
      <c r="E10" s="25"/>
      <c r="F10" s="25"/>
      <c r="G10" s="25"/>
      <c r="H10" s="25"/>
      <c r="I10" s="25"/>
      <c r="J10" s="25"/>
      <c r="K10" s="25"/>
      <c r="L10" s="11"/>
      <c r="M10" s="34"/>
      <c r="N10" s="13"/>
    </row>
    <row r="11" spans="1:14" ht="46.5" customHeight="1">
      <c r="A11" s="2"/>
      <c r="B11" s="54"/>
      <c r="C11" s="54"/>
      <c r="D11" s="26" t="s">
        <v>38</v>
      </c>
      <c r="E11" s="25">
        <f>E17+E19</f>
        <v>88</v>
      </c>
      <c r="F11" s="25">
        <f aca="true" t="shared" si="2" ref="F11:K11">F17+F19</f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>L17+L19</f>
        <v>27.8</v>
      </c>
      <c r="M11" s="34">
        <f t="shared" si="0"/>
        <v>31.590909090909093</v>
      </c>
      <c r="N11" s="13"/>
    </row>
    <row r="12" spans="1:14" ht="49.5" customHeight="1">
      <c r="A12" s="2"/>
      <c r="B12" s="54"/>
      <c r="C12" s="54"/>
      <c r="D12" s="26" t="s">
        <v>4</v>
      </c>
      <c r="E12" s="25">
        <v>9</v>
      </c>
      <c r="F12" s="25">
        <f aca="true" t="shared" si="3" ref="F12:K12">F15</f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v>0</v>
      </c>
      <c r="M12" s="34">
        <f t="shared" si="0"/>
        <v>0</v>
      </c>
      <c r="N12" s="13"/>
    </row>
    <row r="13" spans="1:14" ht="54" customHeight="1">
      <c r="A13" s="2"/>
      <c r="B13" s="54"/>
      <c r="C13" s="54"/>
      <c r="D13" s="26" t="s">
        <v>23</v>
      </c>
      <c r="E13" s="25">
        <f>E14+E16+E18</f>
        <v>1184.7</v>
      </c>
      <c r="F13" s="25">
        <f aca="true" t="shared" si="4" ref="F13:K13">F14+F16+F18</f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>L14+L16+L18</f>
        <v>404.2</v>
      </c>
      <c r="M13" s="34">
        <f t="shared" si="0"/>
        <v>34.11834219633662</v>
      </c>
      <c r="N13" s="13"/>
    </row>
    <row r="14" spans="1:14" ht="66.75" customHeight="1">
      <c r="A14" s="2"/>
      <c r="B14" s="45" t="s">
        <v>53</v>
      </c>
      <c r="C14" s="45"/>
      <c r="D14" s="5" t="s">
        <v>23</v>
      </c>
      <c r="E14" s="17">
        <v>1000</v>
      </c>
      <c r="F14" s="37"/>
      <c r="G14" s="37"/>
      <c r="H14" s="37"/>
      <c r="I14" s="37"/>
      <c r="J14" s="37"/>
      <c r="K14" s="37"/>
      <c r="L14" s="22">
        <v>353.2</v>
      </c>
      <c r="M14" s="22">
        <f t="shared" si="0"/>
        <v>35.32</v>
      </c>
      <c r="N14" s="12"/>
    </row>
    <row r="15" spans="1:14" ht="48" customHeight="1">
      <c r="A15" s="2"/>
      <c r="B15" s="57" t="s">
        <v>24</v>
      </c>
      <c r="C15" s="57"/>
      <c r="D15" s="5" t="s">
        <v>4</v>
      </c>
      <c r="E15" s="17">
        <v>9</v>
      </c>
      <c r="F15" s="37"/>
      <c r="G15" s="37"/>
      <c r="H15" s="37"/>
      <c r="I15" s="37"/>
      <c r="J15" s="37"/>
      <c r="K15" s="37"/>
      <c r="L15" s="22">
        <v>0</v>
      </c>
      <c r="M15" s="22">
        <f t="shared" si="0"/>
        <v>0</v>
      </c>
      <c r="N15" s="12"/>
    </row>
    <row r="16" spans="1:14" ht="63" customHeight="1">
      <c r="A16" s="2"/>
      <c r="B16" s="57"/>
      <c r="C16" s="57"/>
      <c r="D16" s="5" t="s">
        <v>23</v>
      </c>
      <c r="E16" s="17">
        <v>40</v>
      </c>
      <c r="F16" s="37"/>
      <c r="G16" s="37"/>
      <c r="H16" s="37"/>
      <c r="I16" s="37"/>
      <c r="J16" s="37"/>
      <c r="K16" s="37"/>
      <c r="L16" s="22">
        <v>0</v>
      </c>
      <c r="M16" s="22">
        <f t="shared" si="0"/>
        <v>0</v>
      </c>
      <c r="N16" s="12"/>
    </row>
    <row r="17" spans="1:14" ht="51" customHeight="1">
      <c r="A17" s="2"/>
      <c r="B17" s="57"/>
      <c r="C17" s="57"/>
      <c r="D17" s="5" t="s">
        <v>25</v>
      </c>
      <c r="E17" s="17">
        <v>21</v>
      </c>
      <c r="F17" s="37"/>
      <c r="G17" s="37"/>
      <c r="H17" s="37"/>
      <c r="I17" s="37"/>
      <c r="J17" s="37"/>
      <c r="K17" s="37"/>
      <c r="L17" s="22">
        <v>0</v>
      </c>
      <c r="M17" s="22">
        <f t="shared" si="0"/>
        <v>0</v>
      </c>
      <c r="N17" s="12"/>
    </row>
    <row r="18" spans="1:14" ht="60.75" customHeight="1">
      <c r="A18" s="2"/>
      <c r="B18" s="57" t="s">
        <v>54</v>
      </c>
      <c r="C18" s="57"/>
      <c r="D18" s="5" t="s">
        <v>23</v>
      </c>
      <c r="E18" s="17">
        <v>144.7</v>
      </c>
      <c r="F18" s="37"/>
      <c r="G18" s="37"/>
      <c r="H18" s="37"/>
      <c r="I18" s="37"/>
      <c r="J18" s="37"/>
      <c r="K18" s="37"/>
      <c r="L18" s="22">
        <v>51</v>
      </c>
      <c r="M18" s="22">
        <f t="shared" si="0"/>
        <v>35.245335176226675</v>
      </c>
      <c r="N18" s="12"/>
    </row>
    <row r="19" spans="1:14" ht="50.25" customHeight="1">
      <c r="A19" s="2"/>
      <c r="B19" s="57"/>
      <c r="C19" s="57"/>
      <c r="D19" s="5" t="s">
        <v>25</v>
      </c>
      <c r="E19" s="17">
        <v>67</v>
      </c>
      <c r="F19" s="37"/>
      <c r="G19" s="37"/>
      <c r="H19" s="37"/>
      <c r="I19" s="37"/>
      <c r="J19" s="37"/>
      <c r="K19" s="37"/>
      <c r="L19" s="22">
        <v>27.8</v>
      </c>
      <c r="M19" s="22">
        <f t="shared" si="0"/>
        <v>41.492537313432834</v>
      </c>
      <c r="N19" s="12"/>
    </row>
    <row r="20" spans="1:14" ht="24" customHeight="1">
      <c r="A20" s="2"/>
      <c r="B20" s="54" t="s">
        <v>41</v>
      </c>
      <c r="C20" s="54"/>
      <c r="D20" s="26" t="s">
        <v>2</v>
      </c>
      <c r="E20" s="25">
        <f>E22+E23+E24+E25</f>
        <v>39718.5</v>
      </c>
      <c r="F20" s="25">
        <f aca="true" t="shared" si="5" ref="F20:K20">F26+F28+F34+F35+F37+F40+F43+F51+F53+F57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>L22+L23+L24+L25</f>
        <v>20450.17</v>
      </c>
      <c r="M20" s="34">
        <f t="shared" si="0"/>
        <v>51.48777018266046</v>
      </c>
      <c r="N20" s="20"/>
    </row>
    <row r="21" spans="1:14" ht="19.5" customHeight="1">
      <c r="A21" s="3"/>
      <c r="B21" s="54"/>
      <c r="C21" s="54"/>
      <c r="D21" s="14" t="s">
        <v>8</v>
      </c>
      <c r="E21" s="25"/>
      <c r="F21" s="25"/>
      <c r="G21" s="25"/>
      <c r="H21" s="25"/>
      <c r="I21" s="25"/>
      <c r="J21" s="25"/>
      <c r="K21" s="25"/>
      <c r="L21" s="11"/>
      <c r="M21" s="34"/>
      <c r="N21" s="20"/>
    </row>
    <row r="22" spans="1:14" ht="31.5" customHeight="1">
      <c r="A22" s="3"/>
      <c r="B22" s="54"/>
      <c r="C22" s="54"/>
      <c r="D22" s="14" t="s">
        <v>4</v>
      </c>
      <c r="E22" s="25">
        <f>E34+E35++E37+E39+E59</f>
        <v>1197.2</v>
      </c>
      <c r="F22" s="25">
        <f aca="true" t="shared" si="6" ref="F22:K22">F34+F35+F37</f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0</v>
      </c>
      <c r="L22" s="25">
        <f>L34+L35++L37+L39+L59</f>
        <v>736.1999999999999</v>
      </c>
      <c r="M22" s="34">
        <f t="shared" si="0"/>
        <v>61.49348479786166</v>
      </c>
      <c r="N22" s="20"/>
    </row>
    <row r="23" spans="1:14" ht="28.5" customHeight="1">
      <c r="A23" s="3"/>
      <c r="B23" s="54"/>
      <c r="C23" s="54"/>
      <c r="D23" s="14" t="s">
        <v>5</v>
      </c>
      <c r="E23" s="25">
        <f>E26+E28+E32+E33</f>
        <v>12778.300000000001</v>
      </c>
      <c r="F23" s="25">
        <f aca="true" t="shared" si="7" ref="F23:K23">F26+F28</f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5">
        <f t="shared" si="7"/>
        <v>0</v>
      </c>
      <c r="L23" s="25">
        <f>L26+L28+L32+L33</f>
        <v>7266.27</v>
      </c>
      <c r="M23" s="34">
        <f t="shared" si="0"/>
        <v>56.86413685701541</v>
      </c>
      <c r="N23" s="20"/>
    </row>
    <row r="24" spans="1:14" ht="15.75">
      <c r="A24" s="3"/>
      <c r="B24" s="54"/>
      <c r="C24" s="54"/>
      <c r="D24" s="14" t="s">
        <v>6</v>
      </c>
      <c r="E24" s="25">
        <f>E40+E43+E51+E53</f>
        <v>18242.3</v>
      </c>
      <c r="F24" s="25">
        <f aca="true" t="shared" si="8" ref="F24:L24">F40+F43+F51+F53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 t="shared" si="8"/>
        <v>0</v>
      </c>
      <c r="K24" s="25">
        <f t="shared" si="8"/>
        <v>0</v>
      </c>
      <c r="L24" s="25">
        <f t="shared" si="8"/>
        <v>8768.099999999999</v>
      </c>
      <c r="M24" s="34">
        <f t="shared" si="0"/>
        <v>48.064662898866914</v>
      </c>
      <c r="N24" s="20"/>
    </row>
    <row r="25" spans="1:14" ht="31.5">
      <c r="A25" s="3"/>
      <c r="B25" s="54"/>
      <c r="C25" s="54"/>
      <c r="D25" s="14" t="s">
        <v>7</v>
      </c>
      <c r="E25" s="25">
        <f>E57</f>
        <v>7500.7</v>
      </c>
      <c r="F25" s="25">
        <f aca="true" t="shared" si="9" ref="F25:K25">F57</f>
        <v>0</v>
      </c>
      <c r="G25" s="25">
        <f t="shared" si="9"/>
        <v>0</v>
      </c>
      <c r="H25" s="25">
        <f t="shared" si="9"/>
        <v>0</v>
      </c>
      <c r="I25" s="25">
        <f t="shared" si="9"/>
        <v>0</v>
      </c>
      <c r="J25" s="25">
        <f t="shared" si="9"/>
        <v>0</v>
      </c>
      <c r="K25" s="25">
        <f t="shared" si="9"/>
        <v>0</v>
      </c>
      <c r="L25" s="25">
        <f>L57</f>
        <v>3679.6</v>
      </c>
      <c r="M25" s="34">
        <f t="shared" si="0"/>
        <v>49.056754702894395</v>
      </c>
      <c r="N25" s="20"/>
    </row>
    <row r="26" spans="1:14" ht="45.75" customHeight="1">
      <c r="A26" s="3"/>
      <c r="B26" s="55" t="s">
        <v>22</v>
      </c>
      <c r="C26" s="55"/>
      <c r="D26" s="18" t="s">
        <v>5</v>
      </c>
      <c r="E26" s="17">
        <v>518.7</v>
      </c>
      <c r="F26" s="38"/>
      <c r="G26" s="38"/>
      <c r="H26" s="38"/>
      <c r="I26" s="38"/>
      <c r="J26" s="38"/>
      <c r="K26" s="38"/>
      <c r="L26" s="17">
        <v>0</v>
      </c>
      <c r="M26" s="17">
        <v>0</v>
      </c>
      <c r="N26" s="16"/>
    </row>
    <row r="27" spans="1:14" ht="54" customHeight="1">
      <c r="A27" s="3"/>
      <c r="B27" s="58" t="s">
        <v>21</v>
      </c>
      <c r="C27" s="58"/>
      <c r="D27" s="18" t="s">
        <v>5</v>
      </c>
      <c r="E27" s="17">
        <v>518.7</v>
      </c>
      <c r="F27" s="38"/>
      <c r="G27" s="38"/>
      <c r="H27" s="38"/>
      <c r="I27" s="38"/>
      <c r="J27" s="38"/>
      <c r="K27" s="38"/>
      <c r="L27" s="17">
        <v>0</v>
      </c>
      <c r="M27" s="17">
        <v>0</v>
      </c>
      <c r="N27" s="12"/>
    </row>
    <row r="28" spans="1:14" ht="60.75" customHeight="1">
      <c r="A28" s="3"/>
      <c r="B28" s="55" t="s">
        <v>26</v>
      </c>
      <c r="C28" s="55"/>
      <c r="D28" s="18" t="s">
        <v>5</v>
      </c>
      <c r="E28" s="17">
        <f>E29+E30+E31</f>
        <v>12259.6</v>
      </c>
      <c r="F28" s="38"/>
      <c r="G28" s="38"/>
      <c r="H28" s="38"/>
      <c r="I28" s="38"/>
      <c r="J28" s="38"/>
      <c r="K28" s="38"/>
      <c r="L28" s="17">
        <f>L29+L30+L31</f>
        <v>7266.27</v>
      </c>
      <c r="M28" s="17">
        <f t="shared" si="0"/>
        <v>59.270041436914745</v>
      </c>
      <c r="N28" s="12"/>
    </row>
    <row r="29" spans="1:14" ht="63.75" customHeight="1">
      <c r="A29" s="3"/>
      <c r="B29" s="50" t="s">
        <v>27</v>
      </c>
      <c r="C29" s="50"/>
      <c r="D29" s="18" t="s">
        <v>5</v>
      </c>
      <c r="E29" s="17">
        <v>5341</v>
      </c>
      <c r="F29" s="39"/>
      <c r="G29" s="39"/>
      <c r="H29" s="39"/>
      <c r="I29" s="39"/>
      <c r="J29" s="39"/>
      <c r="K29" s="39"/>
      <c r="L29" s="17">
        <v>3983.27</v>
      </c>
      <c r="M29" s="17">
        <f t="shared" si="0"/>
        <v>74.57910503651001</v>
      </c>
      <c r="N29" s="12"/>
    </row>
    <row r="30" spans="1:14" ht="27.75" customHeight="1">
      <c r="A30" s="3"/>
      <c r="B30" s="50" t="s">
        <v>28</v>
      </c>
      <c r="C30" s="50"/>
      <c r="D30" s="18" t="s">
        <v>5</v>
      </c>
      <c r="E30" s="17">
        <v>2093.1</v>
      </c>
      <c r="F30" s="38"/>
      <c r="G30" s="38"/>
      <c r="H30" s="38"/>
      <c r="I30" s="38"/>
      <c r="J30" s="38"/>
      <c r="K30" s="38"/>
      <c r="L30" s="17">
        <v>1641.5</v>
      </c>
      <c r="M30" s="17">
        <f t="shared" si="0"/>
        <v>78.42434666284458</v>
      </c>
      <c r="N30" s="12"/>
    </row>
    <row r="31" spans="1:14" ht="46.5" customHeight="1">
      <c r="A31" s="3"/>
      <c r="B31" s="50" t="s">
        <v>29</v>
      </c>
      <c r="C31" s="50"/>
      <c r="D31" s="18" t="s">
        <v>5</v>
      </c>
      <c r="E31" s="17">
        <v>4825.5</v>
      </c>
      <c r="F31" s="38"/>
      <c r="G31" s="38"/>
      <c r="H31" s="38"/>
      <c r="I31" s="38"/>
      <c r="J31" s="38"/>
      <c r="K31" s="38"/>
      <c r="L31" s="17">
        <v>1641.5</v>
      </c>
      <c r="M31" s="17">
        <f t="shared" si="0"/>
        <v>34.01720029012537</v>
      </c>
      <c r="N31" s="12"/>
    </row>
    <row r="32" spans="1:14" ht="46.5" customHeight="1">
      <c r="A32" s="3"/>
      <c r="B32" s="56" t="s">
        <v>80</v>
      </c>
      <c r="C32" s="56"/>
      <c r="D32" s="18" t="s">
        <v>5</v>
      </c>
      <c r="E32" s="17">
        <v>0</v>
      </c>
      <c r="F32" s="38"/>
      <c r="G32" s="38"/>
      <c r="H32" s="38"/>
      <c r="I32" s="38"/>
      <c r="J32" s="38"/>
      <c r="K32" s="38"/>
      <c r="L32" s="17">
        <v>0</v>
      </c>
      <c r="M32" s="17">
        <v>100</v>
      </c>
      <c r="N32" s="12"/>
    </row>
    <row r="33" spans="1:14" ht="46.5" customHeight="1">
      <c r="A33" s="3"/>
      <c r="B33" s="58" t="s">
        <v>84</v>
      </c>
      <c r="C33" s="58"/>
      <c r="D33" s="18" t="s">
        <v>5</v>
      </c>
      <c r="E33" s="17">
        <v>0</v>
      </c>
      <c r="F33" s="38"/>
      <c r="G33" s="38"/>
      <c r="H33" s="38"/>
      <c r="I33" s="38"/>
      <c r="J33" s="38"/>
      <c r="K33" s="38"/>
      <c r="L33" s="17">
        <v>0</v>
      </c>
      <c r="M33" s="17">
        <v>100</v>
      </c>
      <c r="N33" s="12"/>
    </row>
    <row r="34" spans="1:14" ht="74.25" customHeight="1">
      <c r="A34" s="3"/>
      <c r="B34" s="55" t="s">
        <v>30</v>
      </c>
      <c r="C34" s="55"/>
      <c r="D34" s="18" t="s">
        <v>4</v>
      </c>
      <c r="E34" s="17">
        <v>0</v>
      </c>
      <c r="F34" s="39"/>
      <c r="G34" s="39"/>
      <c r="H34" s="39"/>
      <c r="I34" s="39"/>
      <c r="J34" s="39"/>
      <c r="K34" s="39"/>
      <c r="L34" s="17">
        <v>0</v>
      </c>
      <c r="M34" s="17">
        <v>0</v>
      </c>
      <c r="N34" s="12"/>
    </row>
    <row r="35" spans="1:14" ht="74.25" customHeight="1">
      <c r="A35" s="3"/>
      <c r="B35" s="55" t="s">
        <v>31</v>
      </c>
      <c r="C35" s="55"/>
      <c r="D35" s="18" t="s">
        <v>4</v>
      </c>
      <c r="E35" s="17">
        <v>80</v>
      </c>
      <c r="F35" s="39"/>
      <c r="G35" s="39"/>
      <c r="H35" s="39"/>
      <c r="I35" s="39"/>
      <c r="J35" s="39"/>
      <c r="K35" s="39"/>
      <c r="L35" s="17">
        <v>30</v>
      </c>
      <c r="M35" s="17">
        <f t="shared" si="0"/>
        <v>37.5</v>
      </c>
      <c r="N35" s="12"/>
    </row>
    <row r="36" spans="1:14" ht="55.5" customHeight="1">
      <c r="A36" s="3"/>
      <c r="B36" s="50" t="s">
        <v>32</v>
      </c>
      <c r="C36" s="50"/>
      <c r="D36" s="18" t="s">
        <v>4</v>
      </c>
      <c r="E36" s="17">
        <v>80</v>
      </c>
      <c r="F36" s="39"/>
      <c r="G36" s="39"/>
      <c r="H36" s="39"/>
      <c r="I36" s="39"/>
      <c r="J36" s="39"/>
      <c r="K36" s="39"/>
      <c r="L36" s="17">
        <v>30</v>
      </c>
      <c r="M36" s="17">
        <f t="shared" si="0"/>
        <v>37.5</v>
      </c>
      <c r="N36" s="12"/>
    </row>
    <row r="37" spans="1:14" ht="55.5" customHeight="1">
      <c r="A37" s="3"/>
      <c r="B37" s="55" t="s">
        <v>33</v>
      </c>
      <c r="C37" s="55"/>
      <c r="D37" s="18" t="s">
        <v>4</v>
      </c>
      <c r="E37" s="17">
        <v>30</v>
      </c>
      <c r="F37" s="39"/>
      <c r="G37" s="39"/>
      <c r="H37" s="39"/>
      <c r="I37" s="39"/>
      <c r="J37" s="39"/>
      <c r="K37" s="39"/>
      <c r="L37" s="17">
        <v>15</v>
      </c>
      <c r="M37" s="17">
        <v>100</v>
      </c>
      <c r="N37" s="12"/>
    </row>
    <row r="38" spans="1:14" ht="55.5" customHeight="1">
      <c r="A38" s="3"/>
      <c r="B38" s="50" t="s">
        <v>55</v>
      </c>
      <c r="C38" s="50"/>
      <c r="D38" s="18" t="s">
        <v>4</v>
      </c>
      <c r="E38" s="17">
        <v>30</v>
      </c>
      <c r="F38" s="39"/>
      <c r="G38" s="39"/>
      <c r="H38" s="39"/>
      <c r="I38" s="39"/>
      <c r="J38" s="39"/>
      <c r="K38" s="39"/>
      <c r="L38" s="17">
        <v>15</v>
      </c>
      <c r="M38" s="17">
        <v>100</v>
      </c>
      <c r="N38" s="12"/>
    </row>
    <row r="39" spans="1:14" ht="55.5" customHeight="1">
      <c r="A39" s="3"/>
      <c r="B39" s="50" t="s">
        <v>58</v>
      </c>
      <c r="C39" s="50"/>
      <c r="D39" s="18" t="s">
        <v>4</v>
      </c>
      <c r="E39" s="17">
        <v>1027.2</v>
      </c>
      <c r="F39" s="39"/>
      <c r="G39" s="39"/>
      <c r="H39" s="39"/>
      <c r="I39" s="39"/>
      <c r="J39" s="39"/>
      <c r="K39" s="39"/>
      <c r="L39" s="17">
        <v>680.9</v>
      </c>
      <c r="M39" s="17">
        <f t="shared" si="0"/>
        <v>66.2869937694704</v>
      </c>
      <c r="N39" s="12"/>
    </row>
    <row r="40" spans="1:14" ht="59.25" customHeight="1">
      <c r="A40" s="3"/>
      <c r="B40" s="45" t="s">
        <v>59</v>
      </c>
      <c r="C40" s="45"/>
      <c r="D40" s="23" t="s">
        <v>6</v>
      </c>
      <c r="E40" s="17">
        <f>E41+E42</f>
        <v>535.3</v>
      </c>
      <c r="F40" s="39"/>
      <c r="G40" s="39"/>
      <c r="H40" s="39"/>
      <c r="I40" s="39"/>
      <c r="J40" s="39"/>
      <c r="K40" s="39"/>
      <c r="L40" s="17">
        <f>L41+L42</f>
        <v>137</v>
      </c>
      <c r="M40" s="17">
        <f t="shared" si="0"/>
        <v>25.593125350270878</v>
      </c>
      <c r="N40" s="12"/>
    </row>
    <row r="41" spans="1:14" ht="42.75" customHeight="1">
      <c r="A41" s="29"/>
      <c r="B41" s="46" t="s">
        <v>60</v>
      </c>
      <c r="C41" s="46"/>
      <c r="D41" s="23" t="s">
        <v>6</v>
      </c>
      <c r="E41" s="17">
        <v>256</v>
      </c>
      <c r="F41" s="39"/>
      <c r="G41" s="39"/>
      <c r="H41" s="39"/>
      <c r="I41" s="39"/>
      <c r="J41" s="39"/>
      <c r="K41" s="39"/>
      <c r="L41" s="17">
        <v>0</v>
      </c>
      <c r="M41" s="17">
        <f t="shared" si="0"/>
        <v>0</v>
      </c>
      <c r="N41" s="12"/>
    </row>
    <row r="42" spans="1:14" ht="33.75" customHeight="1">
      <c r="A42" s="3"/>
      <c r="B42" s="46" t="s">
        <v>61</v>
      </c>
      <c r="C42" s="46"/>
      <c r="D42" s="23" t="s">
        <v>6</v>
      </c>
      <c r="E42" s="17">
        <v>279.3</v>
      </c>
      <c r="F42" s="39"/>
      <c r="G42" s="39"/>
      <c r="H42" s="39"/>
      <c r="I42" s="39"/>
      <c r="J42" s="39"/>
      <c r="K42" s="39"/>
      <c r="L42" s="17">
        <v>137</v>
      </c>
      <c r="M42" s="17">
        <f t="shared" si="0"/>
        <v>49.051199427139274</v>
      </c>
      <c r="N42" s="12"/>
    </row>
    <row r="43" spans="1:14" ht="39" customHeight="1">
      <c r="A43" s="3"/>
      <c r="B43" s="55" t="s">
        <v>81</v>
      </c>
      <c r="C43" s="55"/>
      <c r="D43" s="18" t="s">
        <v>6</v>
      </c>
      <c r="E43" s="17">
        <f>E44+E45+E46+E47+E48+E49+E50</f>
        <v>17235.5</v>
      </c>
      <c r="F43" s="38"/>
      <c r="G43" s="38"/>
      <c r="H43" s="38"/>
      <c r="I43" s="38"/>
      <c r="J43" s="38"/>
      <c r="K43" s="38"/>
      <c r="L43" s="17">
        <f>L44+L45+L46+L47+L48+L49+L50</f>
        <v>8374.3</v>
      </c>
      <c r="M43" s="17">
        <f t="shared" si="0"/>
        <v>48.58750834034405</v>
      </c>
      <c r="N43" s="12"/>
    </row>
    <row r="44" spans="1:14" ht="67.5" customHeight="1">
      <c r="A44" s="3"/>
      <c r="B44" s="46" t="s">
        <v>62</v>
      </c>
      <c r="C44" s="46"/>
      <c r="D44" s="23" t="s">
        <v>6</v>
      </c>
      <c r="E44" s="17">
        <v>15863.8</v>
      </c>
      <c r="F44" s="40"/>
      <c r="G44" s="40"/>
      <c r="H44" s="40"/>
      <c r="I44" s="40"/>
      <c r="J44" s="40"/>
      <c r="K44" s="40"/>
      <c r="L44" s="22">
        <v>7879</v>
      </c>
      <c r="M44" s="22">
        <f t="shared" si="0"/>
        <v>49.66653639102863</v>
      </c>
      <c r="N44" s="12"/>
    </row>
    <row r="45" spans="1:14" ht="39.75" customHeight="1">
      <c r="A45" s="3"/>
      <c r="B45" s="46" t="s">
        <v>63</v>
      </c>
      <c r="C45" s="46"/>
      <c r="D45" s="23" t="s">
        <v>6</v>
      </c>
      <c r="E45" s="17">
        <v>242.7</v>
      </c>
      <c r="F45" s="40"/>
      <c r="G45" s="40"/>
      <c r="H45" s="40"/>
      <c r="I45" s="40"/>
      <c r="J45" s="40"/>
      <c r="K45" s="40"/>
      <c r="L45" s="22">
        <v>95.2</v>
      </c>
      <c r="M45" s="22">
        <f t="shared" si="0"/>
        <v>39.2253811289658</v>
      </c>
      <c r="N45" s="12"/>
    </row>
    <row r="46" spans="1:14" ht="43.5" customHeight="1">
      <c r="A46" s="3"/>
      <c r="B46" s="46" t="s">
        <v>64</v>
      </c>
      <c r="C46" s="46"/>
      <c r="D46" s="23" t="s">
        <v>6</v>
      </c>
      <c r="E46" s="17">
        <v>17.5</v>
      </c>
      <c r="F46" s="40"/>
      <c r="G46" s="40"/>
      <c r="H46" s="40"/>
      <c r="I46" s="40"/>
      <c r="J46" s="40"/>
      <c r="K46" s="40"/>
      <c r="L46" s="22">
        <v>6.2</v>
      </c>
      <c r="M46" s="22">
        <f t="shared" si="0"/>
        <v>35.42857142857143</v>
      </c>
      <c r="N46" s="12"/>
    </row>
    <row r="47" spans="1:14" ht="43.5" customHeight="1">
      <c r="A47" s="3"/>
      <c r="B47" s="46" t="s">
        <v>65</v>
      </c>
      <c r="C47" s="46"/>
      <c r="D47" s="23" t="s">
        <v>6</v>
      </c>
      <c r="E47" s="17">
        <v>45</v>
      </c>
      <c r="F47" s="40"/>
      <c r="G47" s="40"/>
      <c r="H47" s="40"/>
      <c r="I47" s="40"/>
      <c r="J47" s="40"/>
      <c r="K47" s="40"/>
      <c r="L47" s="22">
        <v>45</v>
      </c>
      <c r="M47" s="22">
        <f t="shared" si="0"/>
        <v>100</v>
      </c>
      <c r="N47" s="12"/>
    </row>
    <row r="48" spans="1:14" ht="43.5" customHeight="1">
      <c r="A48" s="3"/>
      <c r="B48" s="46" t="s">
        <v>66</v>
      </c>
      <c r="C48" s="46"/>
      <c r="D48" s="23" t="s">
        <v>6</v>
      </c>
      <c r="E48" s="17">
        <v>10</v>
      </c>
      <c r="F48" s="40"/>
      <c r="G48" s="40"/>
      <c r="H48" s="40"/>
      <c r="I48" s="40"/>
      <c r="J48" s="40"/>
      <c r="K48" s="40"/>
      <c r="L48" s="22">
        <v>10</v>
      </c>
      <c r="M48" s="22">
        <f t="shared" si="0"/>
        <v>100</v>
      </c>
      <c r="N48" s="12"/>
    </row>
    <row r="49" spans="1:14" ht="43.5" customHeight="1">
      <c r="A49" s="3"/>
      <c r="B49" s="46" t="s">
        <v>85</v>
      </c>
      <c r="C49" s="46"/>
      <c r="D49" s="23" t="s">
        <v>6</v>
      </c>
      <c r="E49" s="17">
        <v>56.5</v>
      </c>
      <c r="F49" s="40"/>
      <c r="G49" s="40"/>
      <c r="H49" s="40"/>
      <c r="I49" s="40"/>
      <c r="J49" s="40"/>
      <c r="K49" s="40"/>
      <c r="L49" s="22">
        <v>50</v>
      </c>
      <c r="M49" s="22">
        <v>0</v>
      </c>
      <c r="N49" s="12"/>
    </row>
    <row r="50" spans="1:14" ht="43.5" customHeight="1">
      <c r="A50" s="3"/>
      <c r="B50" s="46" t="s">
        <v>86</v>
      </c>
      <c r="C50" s="46"/>
      <c r="D50" s="23" t="s">
        <v>6</v>
      </c>
      <c r="E50" s="17">
        <v>1000</v>
      </c>
      <c r="F50" s="40"/>
      <c r="G50" s="40"/>
      <c r="H50" s="40"/>
      <c r="I50" s="40"/>
      <c r="J50" s="40"/>
      <c r="K50" s="40"/>
      <c r="L50" s="22">
        <v>288.9</v>
      </c>
      <c r="M50" s="22">
        <f t="shared" si="0"/>
        <v>28.89</v>
      </c>
      <c r="N50" s="12"/>
    </row>
    <row r="51" spans="1:14" ht="58.5" customHeight="1">
      <c r="A51" s="3"/>
      <c r="B51" s="45" t="s">
        <v>67</v>
      </c>
      <c r="C51" s="45"/>
      <c r="D51" s="23" t="s">
        <v>6</v>
      </c>
      <c r="E51" s="17">
        <v>53.8</v>
      </c>
      <c r="F51" s="39"/>
      <c r="G51" s="39"/>
      <c r="H51" s="39"/>
      <c r="I51" s="39"/>
      <c r="J51" s="39"/>
      <c r="K51" s="39"/>
      <c r="L51" s="17">
        <v>0</v>
      </c>
      <c r="M51" s="22">
        <f t="shared" si="0"/>
        <v>0</v>
      </c>
      <c r="N51" s="12"/>
    </row>
    <row r="52" spans="1:14" ht="46.5" customHeight="1">
      <c r="A52" s="3"/>
      <c r="B52" s="46" t="s">
        <v>82</v>
      </c>
      <c r="C52" s="46"/>
      <c r="D52" s="23" t="s">
        <v>6</v>
      </c>
      <c r="E52" s="17">
        <v>53.8</v>
      </c>
      <c r="F52" s="39"/>
      <c r="G52" s="39"/>
      <c r="H52" s="39"/>
      <c r="I52" s="39"/>
      <c r="J52" s="39"/>
      <c r="K52" s="39"/>
      <c r="L52" s="17">
        <v>0</v>
      </c>
      <c r="M52" s="22">
        <f t="shared" si="0"/>
        <v>0</v>
      </c>
      <c r="N52" s="12"/>
    </row>
    <row r="53" spans="1:14" ht="49.5" customHeight="1">
      <c r="A53" s="3"/>
      <c r="B53" s="49" t="s">
        <v>68</v>
      </c>
      <c r="C53" s="49"/>
      <c r="D53" s="23" t="s">
        <v>6</v>
      </c>
      <c r="E53" s="17">
        <f>E54+E55+E56</f>
        <v>417.7</v>
      </c>
      <c r="F53" s="39"/>
      <c r="G53" s="39"/>
      <c r="H53" s="39"/>
      <c r="I53" s="39"/>
      <c r="J53" s="39"/>
      <c r="K53" s="39"/>
      <c r="L53" s="17">
        <f>L54+L55+L56</f>
        <v>256.8</v>
      </c>
      <c r="M53" s="22">
        <f>L53/E53*100</f>
        <v>61.479530763706016</v>
      </c>
      <c r="N53" s="12"/>
    </row>
    <row r="54" spans="1:14" ht="54" customHeight="1">
      <c r="A54" s="3"/>
      <c r="B54" s="46" t="s">
        <v>69</v>
      </c>
      <c r="C54" s="46"/>
      <c r="D54" s="23" t="s">
        <v>6</v>
      </c>
      <c r="E54" s="17">
        <v>50</v>
      </c>
      <c r="F54" s="40"/>
      <c r="G54" s="40"/>
      <c r="H54" s="40"/>
      <c r="I54" s="40"/>
      <c r="J54" s="40"/>
      <c r="K54" s="40"/>
      <c r="L54" s="22">
        <v>47</v>
      </c>
      <c r="M54" s="22">
        <f>L54/E54*100</f>
        <v>94</v>
      </c>
      <c r="N54" s="12"/>
    </row>
    <row r="55" spans="1:14" ht="46.5" customHeight="1">
      <c r="A55" s="3"/>
      <c r="B55" s="46" t="s">
        <v>71</v>
      </c>
      <c r="C55" s="46"/>
      <c r="D55" s="23" t="s">
        <v>6</v>
      </c>
      <c r="E55" s="17">
        <v>340</v>
      </c>
      <c r="F55" s="40"/>
      <c r="G55" s="40"/>
      <c r="H55" s="40"/>
      <c r="I55" s="40"/>
      <c r="J55" s="40"/>
      <c r="K55" s="40"/>
      <c r="L55" s="22">
        <v>195.5</v>
      </c>
      <c r="M55" s="22">
        <f>L55/E55*100</f>
        <v>57.49999999999999</v>
      </c>
      <c r="N55" s="12"/>
    </row>
    <row r="56" spans="1:14" ht="39.75" customHeight="1">
      <c r="A56" s="3"/>
      <c r="B56" s="46" t="s">
        <v>72</v>
      </c>
      <c r="C56" s="46"/>
      <c r="D56" s="23" t="s">
        <v>6</v>
      </c>
      <c r="E56" s="17">
        <v>27.7</v>
      </c>
      <c r="F56" s="40"/>
      <c r="G56" s="40"/>
      <c r="H56" s="40"/>
      <c r="I56" s="40"/>
      <c r="J56" s="40"/>
      <c r="K56" s="40"/>
      <c r="L56" s="22">
        <v>14.3</v>
      </c>
      <c r="M56" s="22">
        <v>0</v>
      </c>
      <c r="N56" s="12"/>
    </row>
    <row r="57" spans="1:14" ht="59.25" customHeight="1">
      <c r="A57" s="3"/>
      <c r="B57" s="45" t="s">
        <v>70</v>
      </c>
      <c r="C57" s="45"/>
      <c r="D57" s="23" t="s">
        <v>7</v>
      </c>
      <c r="E57" s="17">
        <v>7500.7</v>
      </c>
      <c r="F57" s="37"/>
      <c r="G57" s="37"/>
      <c r="H57" s="37"/>
      <c r="I57" s="37"/>
      <c r="J57" s="37"/>
      <c r="K57" s="37"/>
      <c r="L57" s="22">
        <v>3679.6</v>
      </c>
      <c r="M57" s="22">
        <f>L57/E57*100</f>
        <v>49.056754702894395</v>
      </c>
      <c r="N57" s="12"/>
    </row>
    <row r="58" spans="1:14" ht="75" customHeight="1" hidden="1">
      <c r="A58" s="3"/>
      <c r="B58" s="46" t="s">
        <v>34</v>
      </c>
      <c r="C58" s="46"/>
      <c r="D58" s="23" t="s">
        <v>7</v>
      </c>
      <c r="E58" s="17">
        <v>4443</v>
      </c>
      <c r="F58" s="37">
        <v>3943</v>
      </c>
      <c r="G58" s="37">
        <v>4443</v>
      </c>
      <c r="H58" s="37">
        <v>4443</v>
      </c>
      <c r="I58" s="37">
        <v>4443</v>
      </c>
      <c r="J58" s="37">
        <v>4443</v>
      </c>
      <c r="K58" s="37">
        <v>4443</v>
      </c>
      <c r="L58" s="22"/>
      <c r="M58" s="22">
        <f>L58/E58*100</f>
        <v>0</v>
      </c>
      <c r="N58" s="12"/>
    </row>
    <row r="59" spans="1:14" ht="63.75" customHeight="1">
      <c r="A59" s="3"/>
      <c r="B59" s="46" t="s">
        <v>78</v>
      </c>
      <c r="C59" s="46"/>
      <c r="D59" s="23" t="s">
        <v>4</v>
      </c>
      <c r="E59" s="17">
        <v>60</v>
      </c>
      <c r="F59" s="37"/>
      <c r="G59" s="37"/>
      <c r="H59" s="37"/>
      <c r="I59" s="37"/>
      <c r="J59" s="37"/>
      <c r="K59" s="37"/>
      <c r="L59" s="22">
        <v>10.3</v>
      </c>
      <c r="M59" s="22">
        <f>L59/E59*100</f>
        <v>17.166666666666668</v>
      </c>
      <c r="N59" s="12"/>
    </row>
    <row r="60" spans="1:14" ht="22.5" customHeight="1">
      <c r="A60" s="62"/>
      <c r="B60" s="47" t="s">
        <v>46</v>
      </c>
      <c r="C60" s="47"/>
      <c r="D60" s="26" t="s">
        <v>2</v>
      </c>
      <c r="E60" s="25">
        <f>E62+E63+E64</f>
        <v>18549.7</v>
      </c>
      <c r="F60" s="25">
        <f aca="true" t="shared" si="10" ref="F60:K60">F62+F63</f>
        <v>0</v>
      </c>
      <c r="G60" s="25">
        <f t="shared" si="10"/>
        <v>0</v>
      </c>
      <c r="H60" s="25">
        <f t="shared" si="10"/>
        <v>0</v>
      </c>
      <c r="I60" s="25">
        <f t="shared" si="10"/>
        <v>0</v>
      </c>
      <c r="J60" s="25">
        <f t="shared" si="10"/>
        <v>0</v>
      </c>
      <c r="K60" s="25">
        <f t="shared" si="10"/>
        <v>0</v>
      </c>
      <c r="L60" s="25">
        <f>L62+L63+L64</f>
        <v>8756.699999999999</v>
      </c>
      <c r="M60" s="34">
        <f>L60/E60*100</f>
        <v>47.206693369704084</v>
      </c>
      <c r="N60" s="13"/>
    </row>
    <row r="61" spans="1:14" ht="15.75">
      <c r="A61" s="62"/>
      <c r="B61" s="47"/>
      <c r="C61" s="47"/>
      <c r="D61" s="14" t="s">
        <v>8</v>
      </c>
      <c r="E61" s="25"/>
      <c r="F61" s="25"/>
      <c r="G61" s="25"/>
      <c r="H61" s="25"/>
      <c r="I61" s="25"/>
      <c r="J61" s="25"/>
      <c r="K61" s="25"/>
      <c r="L61" s="11"/>
      <c r="M61" s="34"/>
      <c r="N61" s="13"/>
    </row>
    <row r="62" spans="1:14" ht="31.5">
      <c r="A62" s="62"/>
      <c r="B62" s="47"/>
      <c r="C62" s="47"/>
      <c r="D62" s="14" t="s">
        <v>35</v>
      </c>
      <c r="E62" s="25">
        <f>E65+E66+E67+E68+E69+E85+E86+E88+E89+E90</f>
        <v>18336.600000000002</v>
      </c>
      <c r="F62" s="25">
        <f aca="true" t="shared" si="11" ref="F62:K62">F65+F67+F68</f>
        <v>0</v>
      </c>
      <c r="G62" s="25">
        <f t="shared" si="11"/>
        <v>0</v>
      </c>
      <c r="H62" s="25">
        <f t="shared" si="11"/>
        <v>0</v>
      </c>
      <c r="I62" s="25">
        <f t="shared" si="11"/>
        <v>0</v>
      </c>
      <c r="J62" s="25">
        <f t="shared" si="11"/>
        <v>0</v>
      </c>
      <c r="K62" s="25">
        <f t="shared" si="11"/>
        <v>0</v>
      </c>
      <c r="L62" s="25">
        <f>L65+L66+L67+L68+L69+L85+L86+L88+L89+L90</f>
        <v>8673.8</v>
      </c>
      <c r="M62" s="34">
        <f>L62/E62*100</f>
        <v>47.30320779206613</v>
      </c>
      <c r="N62" s="13"/>
    </row>
    <row r="63" spans="1:14" ht="47.25">
      <c r="A63" s="62"/>
      <c r="B63" s="47"/>
      <c r="C63" s="47"/>
      <c r="D63" s="15" t="s">
        <v>9</v>
      </c>
      <c r="E63" s="25">
        <f>E71</f>
        <v>213.1</v>
      </c>
      <c r="F63" s="25">
        <f aca="true" t="shared" si="12" ref="F63:K63">F71</f>
        <v>0</v>
      </c>
      <c r="G63" s="25">
        <f t="shared" si="12"/>
        <v>0</v>
      </c>
      <c r="H63" s="25">
        <f t="shared" si="12"/>
        <v>0</v>
      </c>
      <c r="I63" s="25">
        <f t="shared" si="12"/>
        <v>0</v>
      </c>
      <c r="J63" s="25">
        <f t="shared" si="12"/>
        <v>0</v>
      </c>
      <c r="K63" s="25">
        <f t="shared" si="12"/>
        <v>0</v>
      </c>
      <c r="L63" s="25">
        <f>L71</f>
        <v>82.9</v>
      </c>
      <c r="M63" s="34">
        <f>L63/E63*100</f>
        <v>38.90192397935242</v>
      </c>
      <c r="N63" s="13"/>
    </row>
    <row r="64" spans="1:14" ht="48" customHeight="1">
      <c r="A64" s="30"/>
      <c r="B64" s="47"/>
      <c r="C64" s="47"/>
      <c r="D64" s="15" t="s">
        <v>79</v>
      </c>
      <c r="E64" s="25">
        <v>0</v>
      </c>
      <c r="F64" s="25"/>
      <c r="G64" s="25"/>
      <c r="H64" s="25"/>
      <c r="I64" s="25"/>
      <c r="J64" s="25"/>
      <c r="K64" s="25"/>
      <c r="L64" s="25">
        <v>0</v>
      </c>
      <c r="M64" s="34">
        <v>100</v>
      </c>
      <c r="N64" s="13"/>
    </row>
    <row r="65" spans="1:14" ht="42.75" customHeight="1">
      <c r="A65" s="1"/>
      <c r="B65" s="48" t="s">
        <v>42</v>
      </c>
      <c r="C65" s="48"/>
      <c r="D65" s="23" t="s">
        <v>35</v>
      </c>
      <c r="E65" s="22">
        <v>6000</v>
      </c>
      <c r="F65" s="37"/>
      <c r="G65" s="37"/>
      <c r="H65" s="37"/>
      <c r="I65" s="37"/>
      <c r="J65" s="37"/>
      <c r="K65" s="37"/>
      <c r="L65" s="22">
        <v>2886.3</v>
      </c>
      <c r="M65" s="22">
        <f>L65/E65*100</f>
        <v>48.105000000000004</v>
      </c>
      <c r="N65" s="12"/>
    </row>
    <row r="66" spans="1:14" ht="64.5" customHeight="1">
      <c r="A66" s="1"/>
      <c r="B66" s="53" t="s">
        <v>56</v>
      </c>
      <c r="C66" s="53"/>
      <c r="D66" s="23" t="s">
        <v>35</v>
      </c>
      <c r="E66" s="22">
        <v>3063.4</v>
      </c>
      <c r="F66" s="37"/>
      <c r="G66" s="37"/>
      <c r="H66" s="37"/>
      <c r="I66" s="37"/>
      <c r="J66" s="37"/>
      <c r="K66" s="37"/>
      <c r="L66" s="22">
        <v>1632.1</v>
      </c>
      <c r="M66" s="22">
        <f>L66/E66*100</f>
        <v>53.2774041914213</v>
      </c>
      <c r="N66" s="12"/>
    </row>
    <row r="67" spans="1:14" ht="39.75" customHeight="1">
      <c r="A67" s="1"/>
      <c r="B67" s="48" t="s">
        <v>43</v>
      </c>
      <c r="C67" s="48"/>
      <c r="D67" s="23" t="s">
        <v>35</v>
      </c>
      <c r="E67" s="22">
        <v>7339.4</v>
      </c>
      <c r="F67" s="37"/>
      <c r="G67" s="37"/>
      <c r="H67" s="37"/>
      <c r="I67" s="37"/>
      <c r="J67" s="37"/>
      <c r="K67" s="37"/>
      <c r="L67" s="22">
        <v>3666.8</v>
      </c>
      <c r="M67" s="22">
        <f>L67/E67*100</f>
        <v>49.96048723328883</v>
      </c>
      <c r="N67" s="12"/>
    </row>
    <row r="68" spans="1:14" ht="60" customHeight="1">
      <c r="A68" s="1"/>
      <c r="B68" s="46" t="s">
        <v>57</v>
      </c>
      <c r="C68" s="46"/>
      <c r="D68" s="23" t="s">
        <v>35</v>
      </c>
      <c r="E68" s="22">
        <v>575</v>
      </c>
      <c r="F68" s="37"/>
      <c r="G68" s="37"/>
      <c r="H68" s="37"/>
      <c r="I68" s="37"/>
      <c r="J68" s="37"/>
      <c r="K68" s="37"/>
      <c r="L68" s="22">
        <v>235.8</v>
      </c>
      <c r="M68" s="22">
        <v>100</v>
      </c>
      <c r="N68" s="12"/>
    </row>
    <row r="69" spans="1:14" ht="49.5" customHeight="1">
      <c r="A69" s="1"/>
      <c r="B69" s="46" t="s">
        <v>83</v>
      </c>
      <c r="C69" s="46"/>
      <c r="D69" s="23" t="s">
        <v>35</v>
      </c>
      <c r="E69" s="22">
        <v>154.2</v>
      </c>
      <c r="F69" s="37"/>
      <c r="G69" s="37"/>
      <c r="H69" s="37"/>
      <c r="I69" s="37"/>
      <c r="J69" s="37"/>
      <c r="K69" s="37"/>
      <c r="L69" s="22">
        <v>51.4</v>
      </c>
      <c r="M69" s="22">
        <v>0</v>
      </c>
      <c r="N69" s="12"/>
    </row>
    <row r="70" spans="1:14" ht="31.5">
      <c r="A70" s="1"/>
      <c r="B70" s="48" t="s">
        <v>44</v>
      </c>
      <c r="C70" s="48"/>
      <c r="D70" s="23" t="s">
        <v>35</v>
      </c>
      <c r="E70" s="22">
        <v>0</v>
      </c>
      <c r="F70" s="37"/>
      <c r="G70" s="37"/>
      <c r="H70" s="37"/>
      <c r="I70" s="37"/>
      <c r="J70" s="37"/>
      <c r="K70" s="37"/>
      <c r="L70" s="22">
        <v>0</v>
      </c>
      <c r="M70" s="22">
        <v>0</v>
      </c>
      <c r="N70" s="12"/>
    </row>
    <row r="71" spans="1:14" ht="79.5" customHeight="1">
      <c r="A71" s="1"/>
      <c r="B71" s="48" t="s">
        <v>45</v>
      </c>
      <c r="C71" s="48"/>
      <c r="D71" s="24" t="s">
        <v>9</v>
      </c>
      <c r="E71" s="22">
        <f>E73+E74+E75+E76+E77+E78+E79+E80+E81+E82+E83+E84</f>
        <v>213.1</v>
      </c>
      <c r="F71" s="37"/>
      <c r="G71" s="37"/>
      <c r="H71" s="37"/>
      <c r="I71" s="37"/>
      <c r="J71" s="37"/>
      <c r="K71" s="37"/>
      <c r="L71" s="22">
        <f>L73+L74+L76+L77+L78+L79+L80+L81+L82+L83+L84</f>
        <v>82.9</v>
      </c>
      <c r="M71" s="22">
        <f>L71/E71*100</f>
        <v>38.90192397935242</v>
      </c>
      <c r="N71" s="12"/>
    </row>
    <row r="72" spans="1:14" ht="18" customHeight="1">
      <c r="A72" s="1"/>
      <c r="B72" s="45" t="s">
        <v>10</v>
      </c>
      <c r="C72" s="45"/>
      <c r="D72" s="31"/>
      <c r="E72" s="41"/>
      <c r="F72" s="42"/>
      <c r="G72" s="42"/>
      <c r="H72" s="42"/>
      <c r="I72" s="42"/>
      <c r="J72" s="42"/>
      <c r="K72" s="42"/>
      <c r="L72" s="22"/>
      <c r="M72" s="22"/>
      <c r="N72" s="12"/>
    </row>
    <row r="73" spans="1:14" ht="57" customHeight="1">
      <c r="A73" s="1"/>
      <c r="B73" s="48" t="s">
        <v>36</v>
      </c>
      <c r="C73" s="48"/>
      <c r="D73" s="24" t="s">
        <v>9</v>
      </c>
      <c r="E73" s="22">
        <v>32</v>
      </c>
      <c r="F73" s="37"/>
      <c r="G73" s="37"/>
      <c r="H73" s="37"/>
      <c r="I73" s="37"/>
      <c r="J73" s="37"/>
      <c r="K73" s="37"/>
      <c r="L73" s="22">
        <v>23.9</v>
      </c>
      <c r="M73" s="22">
        <f aca="true" t="shared" si="13" ref="M73:M82">L73/E73*100</f>
        <v>74.6875</v>
      </c>
      <c r="N73" s="12"/>
    </row>
    <row r="74" spans="1:14" ht="72" customHeight="1">
      <c r="A74" s="1"/>
      <c r="B74" s="48" t="s">
        <v>12</v>
      </c>
      <c r="C74" s="48"/>
      <c r="D74" s="24" t="s">
        <v>9</v>
      </c>
      <c r="E74" s="22">
        <v>12</v>
      </c>
      <c r="F74" s="37"/>
      <c r="G74" s="37"/>
      <c r="H74" s="37"/>
      <c r="I74" s="37"/>
      <c r="J74" s="37"/>
      <c r="K74" s="37"/>
      <c r="L74" s="22">
        <v>0</v>
      </c>
      <c r="M74" s="22">
        <f t="shared" si="13"/>
        <v>0</v>
      </c>
      <c r="N74" s="12"/>
    </row>
    <row r="75" spans="1:14" ht="60" customHeight="1">
      <c r="A75" s="1"/>
      <c r="B75" s="51" t="s">
        <v>13</v>
      </c>
      <c r="C75" s="52"/>
      <c r="D75" s="24" t="s">
        <v>9</v>
      </c>
      <c r="E75" s="22">
        <v>17</v>
      </c>
      <c r="F75" s="37"/>
      <c r="G75" s="37"/>
      <c r="H75" s="37"/>
      <c r="I75" s="37"/>
      <c r="J75" s="37"/>
      <c r="K75" s="37"/>
      <c r="L75" s="22">
        <v>0</v>
      </c>
      <c r="M75" s="22">
        <f t="shared" si="13"/>
        <v>0</v>
      </c>
      <c r="N75" s="12"/>
    </row>
    <row r="76" spans="1:14" ht="58.5" customHeight="1">
      <c r="A76" s="1"/>
      <c r="B76" s="46" t="s">
        <v>14</v>
      </c>
      <c r="C76" s="46"/>
      <c r="D76" s="24" t="s">
        <v>9</v>
      </c>
      <c r="E76" s="22">
        <v>22</v>
      </c>
      <c r="F76" s="37"/>
      <c r="G76" s="37"/>
      <c r="H76" s="37"/>
      <c r="I76" s="37"/>
      <c r="J76" s="37"/>
      <c r="K76" s="37"/>
      <c r="L76" s="22">
        <v>22</v>
      </c>
      <c r="M76" s="22">
        <f t="shared" si="13"/>
        <v>100</v>
      </c>
      <c r="N76" s="12"/>
    </row>
    <row r="77" spans="1:14" ht="58.5" customHeight="1">
      <c r="A77" s="1"/>
      <c r="B77" s="46" t="s">
        <v>15</v>
      </c>
      <c r="C77" s="46"/>
      <c r="D77" s="24" t="s">
        <v>9</v>
      </c>
      <c r="E77" s="22">
        <v>10</v>
      </c>
      <c r="F77" s="37"/>
      <c r="G77" s="37"/>
      <c r="H77" s="37"/>
      <c r="I77" s="37"/>
      <c r="J77" s="37"/>
      <c r="K77" s="37"/>
      <c r="L77" s="22">
        <v>0</v>
      </c>
      <c r="M77" s="22">
        <f t="shared" si="13"/>
        <v>0</v>
      </c>
      <c r="N77" s="12"/>
    </row>
    <row r="78" spans="1:14" ht="57.75" customHeight="1">
      <c r="A78" s="1"/>
      <c r="B78" s="46" t="s">
        <v>11</v>
      </c>
      <c r="C78" s="46"/>
      <c r="D78" s="24" t="s">
        <v>9</v>
      </c>
      <c r="E78" s="22">
        <v>11</v>
      </c>
      <c r="F78" s="37"/>
      <c r="G78" s="37"/>
      <c r="H78" s="37"/>
      <c r="I78" s="37"/>
      <c r="J78" s="37"/>
      <c r="K78" s="37"/>
      <c r="L78" s="22">
        <v>0</v>
      </c>
      <c r="M78" s="22">
        <f t="shared" si="13"/>
        <v>0</v>
      </c>
      <c r="N78" s="12"/>
    </row>
    <row r="79" spans="1:14" ht="55.5" customHeight="1">
      <c r="A79" s="1"/>
      <c r="B79" s="46" t="s">
        <v>16</v>
      </c>
      <c r="C79" s="46"/>
      <c r="D79" s="24" t="s">
        <v>9</v>
      </c>
      <c r="E79" s="22">
        <v>17</v>
      </c>
      <c r="F79" s="37"/>
      <c r="G79" s="37"/>
      <c r="H79" s="37"/>
      <c r="I79" s="37"/>
      <c r="J79" s="37"/>
      <c r="K79" s="37"/>
      <c r="L79" s="22">
        <v>0</v>
      </c>
      <c r="M79" s="22">
        <f t="shared" si="13"/>
        <v>0</v>
      </c>
      <c r="N79" s="12"/>
    </row>
    <row r="80" spans="1:14" ht="47.25">
      <c r="A80" s="1"/>
      <c r="B80" s="43" t="s">
        <v>17</v>
      </c>
      <c r="C80" s="43"/>
      <c r="D80" s="24" t="s">
        <v>9</v>
      </c>
      <c r="E80" s="22">
        <v>5</v>
      </c>
      <c r="F80" s="37"/>
      <c r="G80" s="37"/>
      <c r="H80" s="37"/>
      <c r="I80" s="37"/>
      <c r="J80" s="37"/>
      <c r="K80" s="37"/>
      <c r="L80" s="22">
        <v>0</v>
      </c>
      <c r="M80" s="22">
        <f t="shared" si="13"/>
        <v>0</v>
      </c>
      <c r="N80" s="12"/>
    </row>
    <row r="81" spans="1:14" ht="58.5" customHeight="1">
      <c r="A81" s="1"/>
      <c r="B81" s="46" t="s">
        <v>50</v>
      </c>
      <c r="C81" s="46"/>
      <c r="D81" s="24" t="s">
        <v>9</v>
      </c>
      <c r="E81" s="22">
        <v>8</v>
      </c>
      <c r="F81" s="37"/>
      <c r="G81" s="37"/>
      <c r="H81" s="37"/>
      <c r="I81" s="37"/>
      <c r="J81" s="37"/>
      <c r="K81" s="37"/>
      <c r="L81" s="22">
        <v>0</v>
      </c>
      <c r="M81" s="22">
        <f t="shared" si="13"/>
        <v>0</v>
      </c>
      <c r="N81" s="12"/>
    </row>
    <row r="82" spans="1:14" ht="47.25">
      <c r="A82" s="1"/>
      <c r="B82" s="43" t="s">
        <v>18</v>
      </c>
      <c r="C82" s="43"/>
      <c r="D82" s="24" t="s">
        <v>9</v>
      </c>
      <c r="E82" s="22">
        <v>36</v>
      </c>
      <c r="F82" s="37"/>
      <c r="G82" s="37"/>
      <c r="H82" s="37"/>
      <c r="I82" s="37"/>
      <c r="J82" s="37"/>
      <c r="K82" s="37"/>
      <c r="L82" s="22">
        <v>36</v>
      </c>
      <c r="M82" s="22">
        <f t="shared" si="13"/>
        <v>100</v>
      </c>
      <c r="N82" s="12"/>
    </row>
    <row r="83" spans="1:14" ht="69" customHeight="1">
      <c r="A83" s="1"/>
      <c r="B83" s="46" t="s">
        <v>19</v>
      </c>
      <c r="C83" s="46"/>
      <c r="D83" s="24" t="s">
        <v>9</v>
      </c>
      <c r="E83" s="22">
        <v>42.1</v>
      </c>
      <c r="F83" s="37"/>
      <c r="G83" s="37"/>
      <c r="H83" s="37"/>
      <c r="I83" s="37"/>
      <c r="J83" s="37"/>
      <c r="K83" s="37"/>
      <c r="L83" s="22">
        <v>0</v>
      </c>
      <c r="M83" s="22">
        <f>L83/E83*100</f>
        <v>0</v>
      </c>
      <c r="N83" s="12"/>
    </row>
    <row r="84" spans="1:14" ht="66.75" customHeight="1">
      <c r="A84" s="1"/>
      <c r="B84" s="46" t="s">
        <v>20</v>
      </c>
      <c r="C84" s="46"/>
      <c r="D84" s="24" t="s">
        <v>9</v>
      </c>
      <c r="E84" s="17">
        <v>1</v>
      </c>
      <c r="F84" s="38"/>
      <c r="G84" s="38"/>
      <c r="H84" s="38"/>
      <c r="I84" s="38"/>
      <c r="J84" s="38"/>
      <c r="K84" s="38"/>
      <c r="L84" s="17">
        <v>1</v>
      </c>
      <c r="M84" s="17">
        <v>0</v>
      </c>
      <c r="N84" s="12"/>
    </row>
    <row r="85" spans="1:14" ht="56.25" customHeight="1">
      <c r="A85" s="32"/>
      <c r="B85" s="65" t="s">
        <v>73</v>
      </c>
      <c r="C85" s="65"/>
      <c r="D85" s="24" t="s">
        <v>35</v>
      </c>
      <c r="E85" s="22">
        <v>106.5</v>
      </c>
      <c r="F85" s="37"/>
      <c r="G85" s="37"/>
      <c r="H85" s="37"/>
      <c r="I85" s="37"/>
      <c r="J85" s="37"/>
      <c r="K85" s="37"/>
      <c r="L85" s="22">
        <v>0</v>
      </c>
      <c r="M85" s="22">
        <f>L85/E85*100</f>
        <v>0</v>
      </c>
      <c r="N85" s="12"/>
    </row>
    <row r="86" spans="1:14" ht="44.25" customHeight="1">
      <c r="A86" s="32"/>
      <c r="B86" s="64" t="s">
        <v>74</v>
      </c>
      <c r="C86" s="64"/>
      <c r="D86" s="24" t="s">
        <v>35</v>
      </c>
      <c r="E86" s="22">
        <v>493.4</v>
      </c>
      <c r="F86" s="37"/>
      <c r="G86" s="37"/>
      <c r="H86" s="37"/>
      <c r="I86" s="37"/>
      <c r="J86" s="37"/>
      <c r="K86" s="37"/>
      <c r="L86" s="22">
        <v>0</v>
      </c>
      <c r="M86" s="22">
        <v>0</v>
      </c>
      <c r="N86" s="21"/>
    </row>
    <row r="87" spans="1:14" ht="44.25" customHeight="1">
      <c r="A87" s="32"/>
      <c r="B87" s="64"/>
      <c r="C87" s="64"/>
      <c r="D87" s="24" t="s">
        <v>79</v>
      </c>
      <c r="E87" s="22">
        <v>0</v>
      </c>
      <c r="F87" s="37"/>
      <c r="G87" s="37"/>
      <c r="H87" s="37"/>
      <c r="I87" s="37"/>
      <c r="J87" s="37"/>
      <c r="K87" s="37"/>
      <c r="L87" s="22">
        <v>0</v>
      </c>
      <c r="M87" s="22">
        <v>0</v>
      </c>
      <c r="N87" s="21"/>
    </row>
    <row r="88" spans="1:14" ht="66.75" customHeight="1">
      <c r="A88" s="32"/>
      <c r="B88" s="64" t="s">
        <v>75</v>
      </c>
      <c r="C88" s="64"/>
      <c r="D88" s="24" t="s">
        <v>35</v>
      </c>
      <c r="E88" s="22">
        <v>0</v>
      </c>
      <c r="F88" s="37"/>
      <c r="G88" s="37"/>
      <c r="H88" s="37"/>
      <c r="I88" s="37"/>
      <c r="J88" s="37"/>
      <c r="K88" s="37"/>
      <c r="L88" s="22">
        <v>0</v>
      </c>
      <c r="M88" s="22">
        <v>0</v>
      </c>
      <c r="N88" s="21"/>
    </row>
    <row r="89" spans="1:14" ht="66.75" customHeight="1">
      <c r="A89" s="32"/>
      <c r="B89" s="64" t="s">
        <v>76</v>
      </c>
      <c r="C89" s="64"/>
      <c r="D89" s="24" t="s">
        <v>35</v>
      </c>
      <c r="E89" s="22">
        <v>0</v>
      </c>
      <c r="F89" s="37"/>
      <c r="G89" s="37"/>
      <c r="H89" s="37"/>
      <c r="I89" s="37"/>
      <c r="J89" s="37"/>
      <c r="K89" s="37"/>
      <c r="L89" s="22">
        <v>0</v>
      </c>
      <c r="M89" s="22">
        <v>0</v>
      </c>
      <c r="N89" s="21"/>
    </row>
    <row r="90" spans="1:14" ht="66.75" customHeight="1">
      <c r="A90" s="32"/>
      <c r="B90" s="64" t="s">
        <v>77</v>
      </c>
      <c r="C90" s="64"/>
      <c r="D90" s="24" t="s">
        <v>35</v>
      </c>
      <c r="E90" s="22">
        <v>604.7</v>
      </c>
      <c r="F90" s="37"/>
      <c r="G90" s="37"/>
      <c r="H90" s="37"/>
      <c r="I90" s="37"/>
      <c r="J90" s="37"/>
      <c r="K90" s="37"/>
      <c r="L90" s="22">
        <v>201.4</v>
      </c>
      <c r="M90" s="22">
        <f>L90/E90*100</f>
        <v>33.30577145692079</v>
      </c>
      <c r="N90" s="21"/>
    </row>
    <row r="91" spans="4:5" ht="15">
      <c r="D91" s="9"/>
      <c r="E91" s="10"/>
    </row>
    <row r="92" spans="4:5" ht="15">
      <c r="D92" s="9"/>
      <c r="E92" s="10"/>
    </row>
    <row r="93" spans="4:5" ht="15">
      <c r="D93" s="9"/>
      <c r="E93" s="10"/>
    </row>
    <row r="94" spans="4:5" ht="15">
      <c r="D94" s="9"/>
      <c r="E94" s="10"/>
    </row>
    <row r="95" spans="4:5" ht="15">
      <c r="D95" s="9"/>
      <c r="E95" s="10"/>
    </row>
    <row r="96" spans="4:5" ht="15">
      <c r="D96" s="9"/>
      <c r="E96" s="10"/>
    </row>
    <row r="97" spans="4:5" ht="15">
      <c r="D97" s="9"/>
      <c r="E97" s="10"/>
    </row>
    <row r="98" spans="4:5" ht="15">
      <c r="D98" s="9"/>
      <c r="E98" s="10"/>
    </row>
    <row r="99" spans="4:5" ht="15">
      <c r="D99" s="9"/>
      <c r="E99" s="10"/>
    </row>
    <row r="100" spans="2:5" ht="15">
      <c r="B100" t="s">
        <v>91</v>
      </c>
      <c r="D100" s="9"/>
      <c r="E100" s="10"/>
    </row>
    <row r="101" spans="4:5" ht="15">
      <c r="D101" s="9"/>
      <c r="E101" s="10"/>
    </row>
    <row r="102" spans="2:5" ht="15">
      <c r="B102" t="s">
        <v>92</v>
      </c>
      <c r="D102" s="9"/>
      <c r="E102" s="10"/>
    </row>
    <row r="103" spans="4:5" ht="15">
      <c r="D103" s="9"/>
      <c r="E103" s="10"/>
    </row>
    <row r="104" spans="2:5" ht="15">
      <c r="B104" t="s">
        <v>93</v>
      </c>
      <c r="D104" s="9"/>
      <c r="E104" s="10"/>
    </row>
    <row r="105" spans="4:5" ht="15">
      <c r="D105" s="9"/>
      <c r="E105" s="10"/>
    </row>
    <row r="106" spans="4:5" ht="15">
      <c r="D106" s="9"/>
      <c r="E106" s="10"/>
    </row>
    <row r="107" spans="4:5" ht="15">
      <c r="D107" s="9"/>
      <c r="E107" s="10"/>
    </row>
    <row r="108" spans="4:5" ht="15">
      <c r="D108" s="9"/>
      <c r="E108" s="10"/>
    </row>
    <row r="109" spans="4:5" ht="15">
      <c r="D109" s="9"/>
      <c r="E109" s="10"/>
    </row>
    <row r="110" spans="4:5" ht="15">
      <c r="D110" s="9"/>
      <c r="E110" s="10"/>
    </row>
    <row r="111" spans="4:5" ht="15">
      <c r="D111" s="9"/>
      <c r="E111" s="10"/>
    </row>
    <row r="112" spans="4:5" ht="15">
      <c r="D112" s="9"/>
      <c r="E112" s="10"/>
    </row>
    <row r="113" spans="4:5" ht="15">
      <c r="D113" s="9"/>
      <c r="E113" s="10"/>
    </row>
    <row r="114" spans="4:5" ht="15">
      <c r="D114" s="9"/>
      <c r="E114" s="10"/>
    </row>
    <row r="115" spans="4:5" ht="15">
      <c r="D115" s="9"/>
      <c r="E115" s="10"/>
    </row>
    <row r="116" spans="4:5" ht="15">
      <c r="D116" s="9"/>
      <c r="E116" s="10"/>
    </row>
    <row r="117" spans="4:5" ht="15">
      <c r="D117" s="9"/>
      <c r="E117" s="10"/>
    </row>
    <row r="118" spans="4:5" ht="15">
      <c r="D118" s="9"/>
      <c r="E118" s="10"/>
    </row>
    <row r="119" spans="4:5" ht="15">
      <c r="D119" s="9"/>
      <c r="E119" s="10"/>
    </row>
    <row r="120" spans="4:5" ht="15">
      <c r="D120" s="9"/>
      <c r="E120" s="10"/>
    </row>
    <row r="121" spans="4:5" ht="15">
      <c r="D121" s="9"/>
      <c r="E121" s="10"/>
    </row>
    <row r="122" spans="4:5" ht="15">
      <c r="D122" s="9"/>
      <c r="E122" s="10"/>
    </row>
    <row r="123" spans="4:5" ht="15">
      <c r="D123" s="9"/>
      <c r="E123" s="10"/>
    </row>
    <row r="124" spans="4:5" ht="15">
      <c r="D124" s="9"/>
      <c r="E124" s="10"/>
    </row>
  </sheetData>
  <sheetProtection/>
  <mergeCells count="79">
    <mergeCell ref="A1:N1"/>
    <mergeCell ref="A2:N2"/>
    <mergeCell ref="E5:E6"/>
    <mergeCell ref="B78:C78"/>
    <mergeCell ref="B49:C49"/>
    <mergeCell ref="B69:C69"/>
    <mergeCell ref="B59:C59"/>
    <mergeCell ref="B3:E3"/>
    <mergeCell ref="B43:C43"/>
    <mergeCell ref="B46:C46"/>
    <mergeCell ref="B82:C82"/>
    <mergeCell ref="B85:C85"/>
    <mergeCell ref="N4:N6"/>
    <mergeCell ref="M5:M6"/>
    <mergeCell ref="B89:C89"/>
    <mergeCell ref="B90:C90"/>
    <mergeCell ref="B86:C87"/>
    <mergeCell ref="B84:C84"/>
    <mergeCell ref="B40:C40"/>
    <mergeCell ref="B41:C41"/>
    <mergeCell ref="B83:C83"/>
    <mergeCell ref="B79:C79"/>
    <mergeCell ref="B47:C47"/>
    <mergeCell ref="B71:C71"/>
    <mergeCell ref="B81:C81"/>
    <mergeCell ref="B88:C88"/>
    <mergeCell ref="B56:C56"/>
    <mergeCell ref="B70:C70"/>
    <mergeCell ref="B57:C57"/>
    <mergeCell ref="B52:C52"/>
    <mergeCell ref="E4:M4"/>
    <mergeCell ref="B7:C7"/>
    <mergeCell ref="L5:L6"/>
    <mergeCell ref="B4:C6"/>
    <mergeCell ref="A60:A63"/>
    <mergeCell ref="B54:C54"/>
    <mergeCell ref="B42:C42"/>
    <mergeCell ref="B33:C33"/>
    <mergeCell ref="B28:C28"/>
    <mergeCell ref="B8:C8"/>
    <mergeCell ref="B37:C37"/>
    <mergeCell ref="B14:C14"/>
    <mergeCell ref="B34:C34"/>
    <mergeCell ref="B31:C31"/>
    <mergeCell ref="B20:C25"/>
    <mergeCell ref="B15:C17"/>
    <mergeCell ref="B27:C27"/>
    <mergeCell ref="B18:C19"/>
    <mergeCell ref="B26:C26"/>
    <mergeCell ref="B58:C58"/>
    <mergeCell ref="B9:C13"/>
    <mergeCell ref="B29:C29"/>
    <mergeCell ref="B45:C45"/>
    <mergeCell ref="B44:C44"/>
    <mergeCell ref="B30:C30"/>
    <mergeCell ref="B35:C35"/>
    <mergeCell ref="B39:C39"/>
    <mergeCell ref="B36:C36"/>
    <mergeCell ref="B32:C32"/>
    <mergeCell ref="D4:D6"/>
    <mergeCell ref="B77:C77"/>
    <mergeCell ref="B38:C38"/>
    <mergeCell ref="B55:C55"/>
    <mergeCell ref="B51:C51"/>
    <mergeCell ref="B50:C50"/>
    <mergeCell ref="B75:C75"/>
    <mergeCell ref="B74:C74"/>
    <mergeCell ref="B66:C66"/>
    <mergeCell ref="B67:C67"/>
    <mergeCell ref="B80:C80"/>
    <mergeCell ref="A4:A6"/>
    <mergeCell ref="B72:C72"/>
    <mergeCell ref="B48:C48"/>
    <mergeCell ref="B76:C76"/>
    <mergeCell ref="B60:C64"/>
    <mergeCell ref="B73:C73"/>
    <mergeCell ref="B68:C68"/>
    <mergeCell ref="B65:C65"/>
    <mergeCell ref="B53:C5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2017-04-17T05:00:36Z</cp:lastPrinted>
  <dcterms:created xsi:type="dcterms:W3CDTF">2013-08-02T11:12:27Z</dcterms:created>
  <dcterms:modified xsi:type="dcterms:W3CDTF">2017-07-21T09:48:51Z</dcterms:modified>
  <cp:category/>
  <cp:version/>
  <cp:contentType/>
  <cp:contentStatus/>
</cp:coreProperties>
</file>