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<sst xmlns="http://schemas.openxmlformats.org/spreadsheetml/2006/main" count="178" uniqueCount="106">
  <si>
    <t>№п/п</t>
  </si>
  <si>
    <t>Всего</t>
  </si>
  <si>
    <t>год</t>
  </si>
  <si>
    <t xml:space="preserve">ВСЕГО </t>
  </si>
  <si>
    <t>Ответственный исполнитель, соисполнитель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</si>
  <si>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</si>
  <si>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</si>
  <si>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 xml:space="preserve">                                                                                                                                            Приложение 7</t>
  </si>
  <si>
    <t>комитет экономики администрации Добринского муниципального района</t>
  </si>
  <si>
    <t>ВСЕГО</t>
  </si>
  <si>
    <t>Ответственный исполнитель: комитет ЖКХ , строительства и дорожного хозяйства</t>
  </si>
  <si>
    <t>комитет  экономики</t>
  </si>
  <si>
    <t xml:space="preserve">соисполнитель: учреждения отдела образования </t>
  </si>
  <si>
    <t>Отдел  образования  администрации  Добринского  муниципального  района</t>
  </si>
  <si>
    <t>Подпрограмма 2 "Развитие  автомобильных дорог местного значения Добринского муниципального района"</t>
  </si>
  <si>
    <t>комитет ЖКХ , строительства и дорожного хозяйства</t>
  </si>
  <si>
    <t>содержание  автомобильных  дорог</t>
  </si>
  <si>
    <t>Программа " Обеспечение  населения Добринского муниципального   района качественной инфраструктурой  и услугами  жилищно-коммунального хозяйства                       на  2014-2020 годы"</t>
  </si>
  <si>
    <t>Муниципальное автономное учреждение культуры "Добринский межпоселенческий центр культуры и досуга"</t>
  </si>
  <si>
    <t>Капитальный ремонт здания ДК п.Добринка (ремонт фасада с заменой окон, выполнение общестроительных работ в большом зале здания)</t>
  </si>
  <si>
    <t>5.</t>
  </si>
  <si>
    <t xml:space="preserve">Подпрограмма 1 "Строительство, реконструкция, капитальный  ремонт объектов социальной сферы и муниципального жилого фонда,   организация газоснабжения Добринского муниципального района".  </t>
  </si>
  <si>
    <t>Взносы на капитальный ремонт  муниципальных квартир</t>
  </si>
  <si>
    <t xml:space="preserve"> комитет ЖКХ , строительства и дорожного хозяйства</t>
  </si>
  <si>
    <t>Основное мероприятие2 подпрограммы 2  Капитальный ремонт и ремонт  дворовых территорий:</t>
  </si>
  <si>
    <t>Подпрограмма 3 "Энергосбережение  и повышение энергетической  эффективности Добринского муниципального района</t>
  </si>
  <si>
    <t>отдел образования</t>
  </si>
  <si>
    <r>
      <t xml:space="preserve">Основное мероприятие 2 подпрограммы 3 </t>
    </r>
    <r>
      <rPr>
        <sz val="11"/>
        <color indexed="8"/>
        <rFont val="Times New Roman"/>
        <family val="1"/>
      </rPr>
      <t>Установка автоматического теплового пункта в котельной администрации Добринского муниципального района</t>
    </r>
  </si>
  <si>
    <r>
      <t xml:space="preserve"> </t>
    </r>
    <r>
      <rPr>
        <b/>
        <sz val="11"/>
        <color indexed="8"/>
        <rFont val="Times New Roman"/>
        <family val="1"/>
      </rPr>
      <t>Основное мероприятие 3 подпрограммы 3</t>
    </r>
    <r>
      <rPr>
        <sz val="11"/>
        <color indexed="8"/>
        <rFont val="Times New Roman"/>
        <family val="1"/>
      </rPr>
      <t xml:space="preserve">     Субсидии  на софинансирование  работ  по  переводу  многоквартирных  домов  на  индивидуальные  источники теплоснабжения</t>
    </r>
  </si>
  <si>
    <r>
      <t xml:space="preserve">Основное мероприятие 6  подпрограммы 3   </t>
    </r>
    <r>
      <rPr>
        <sz val="11"/>
        <color indexed="8"/>
        <rFont val="Times New Roman"/>
        <family val="1"/>
      </rPr>
      <t>Содержание и  тепло, энергоснабжение  котельных</t>
    </r>
  </si>
  <si>
    <t>Подпрограмма 4 "Строительство ,  содержание  и ремонт  инженерных  сетей  водоснабжения  и  водоотведения  Добринского  муниципального  района"</t>
  </si>
  <si>
    <t xml:space="preserve">Основное мероприятие 2подпрограммы 4  Строительство  и  ремонт   объектов  водоотведения  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</si>
  <si>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</si>
  <si>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</si>
  <si>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</si>
  <si>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 xml:space="preserve">Верхнематренский сельсовет </t>
  </si>
  <si>
    <t xml:space="preserve">Демшинский сельсовет </t>
  </si>
  <si>
    <t xml:space="preserve">Дубовской сельсовет </t>
  </si>
  <si>
    <t xml:space="preserve">Мазейский сельсовет </t>
  </si>
  <si>
    <t>Нижнематренский  сельсовет</t>
  </si>
  <si>
    <t>Новочеркутинский  сельсовет</t>
  </si>
  <si>
    <t xml:space="preserve">Павловский сельсовет  </t>
  </si>
  <si>
    <t xml:space="preserve">Петровский сельсовет </t>
  </si>
  <si>
    <t xml:space="preserve">Пушкинский  сельсовет  </t>
  </si>
  <si>
    <t xml:space="preserve">Среднематренский  сельсовет </t>
  </si>
  <si>
    <t xml:space="preserve">Тихвинский сельсовет </t>
  </si>
  <si>
    <t xml:space="preserve">Хворостянский сельсовет </t>
  </si>
  <si>
    <t>Фонд муниципального района</t>
  </si>
  <si>
    <t>Основное мероприятие 1подпрограммы 4  регистрация объектов водоснабжения и водоотведения</t>
  </si>
  <si>
    <t>Основное  мероприятие 3 подпрограммы1 Выполнение  плановых заданий по строительству и капитальному ремонту  объектов муниципального фонда</t>
  </si>
  <si>
    <t>Основное  мероприятие 4 подпрограммы 1Строительство сетей газопровода</t>
  </si>
  <si>
    <t>Основное мероприятие3   подпрограммы 2 Строительство автомобильных дорог</t>
  </si>
  <si>
    <r>
      <t>О</t>
    </r>
    <r>
      <rPr>
        <b/>
        <sz val="11"/>
        <color indexed="8"/>
        <rFont val="Times New Roman"/>
        <family val="1"/>
      </rPr>
      <t>сновное мероприятие  4 подпрограммы 2 Содержание автомобильных дорог</t>
    </r>
  </si>
  <si>
    <t>Наименование подпрограмм, основных мероприятий</t>
  </si>
  <si>
    <t>субсидии из бюджета муниципального района на компенсацию выпадающих доходов, возникающих вследствие регулирования тарифов на перевозку пассажиров автомобильным транспортом общего пользования на территории Добринского муниципального района  ОАО " Добринское  АТП"</t>
  </si>
  <si>
    <t>Оформление  документации для регистрации прав собственности  на объекты водоснабжения и водоотведения</t>
  </si>
  <si>
    <t>Выполнение работ по устройству  наружной канализационной сети в п. Добринка</t>
  </si>
  <si>
    <t>Причины низкого освоения средств районного бюджета*</t>
  </si>
  <si>
    <t>Корректировка схем территориального планирования, генеральных планов и правил землепользования и застройки</t>
  </si>
  <si>
    <t>ответственный  исполнитель: комитет ЖКХ , строительства и дорожного хозяйства</t>
  </si>
  <si>
    <r>
      <t xml:space="preserve">Основное мероприятие 4  подпрограммы 3 </t>
    </r>
    <r>
      <rPr>
        <sz val="11"/>
        <color indexed="8"/>
        <rFont val="Times New Roman"/>
        <family val="1"/>
      </rPr>
      <t>Замена  сетевых  насосов в котельной администрации Добринского муниципального района</t>
    </r>
  </si>
  <si>
    <r>
      <t>О</t>
    </r>
    <r>
      <rPr>
        <b/>
        <sz val="11"/>
        <color indexed="8"/>
        <rFont val="Times New Roman"/>
        <family val="1"/>
      </rPr>
      <t>сновное мероприятие 1подпрограммы 2 Капитальный  ремонт  и  ремонт автомобильных дорог   в том числе:</t>
    </r>
  </si>
  <si>
    <t xml:space="preserve">ремонт инженерных  сетей водоснабжения </t>
  </si>
  <si>
    <r>
      <t xml:space="preserve">Основное мероприятие 1 подпрограммы 3 </t>
    </r>
    <r>
      <rPr>
        <sz val="11"/>
        <color indexed="8"/>
        <rFont val="Times New Roman"/>
        <family val="1"/>
      </rPr>
      <t>Замена котлов «Ишма» на котлы с большим КПД</t>
    </r>
  </si>
  <si>
    <t>Основное мероприятие 7 подпрограммы 3 Изготовление  проектно-сметной  документации на перевод квартир в МКД  на индивидуальные  источники теплоснабжения</t>
  </si>
  <si>
    <r>
      <rPr>
        <b/>
        <sz val="11"/>
        <color indexed="8"/>
        <rFont val="Times New Roman"/>
        <family val="1"/>
      </rPr>
      <t xml:space="preserve">Основное мероприятие 5 подпрограммы 3 </t>
    </r>
    <r>
      <rPr>
        <sz val="11"/>
        <color indexed="8"/>
        <rFont val="Times New Roman"/>
        <family val="1"/>
      </rPr>
      <t>приобретение резервных  источников  питания (генераторов)  для  котельных</t>
    </r>
  </si>
  <si>
    <t>Капитальный ремонт   МБОУ СОШ с.Мазейка</t>
  </si>
  <si>
    <t>Перепланировка  административного здания  под 2-х квартирный жилой дом п.Кооператор ул.60 лет Победы д.7</t>
  </si>
  <si>
    <t>Основное мероприятие1 подпрограммы 1 Капитальный ремонт  учреждений образования, культуры: в том числе:</t>
  </si>
  <si>
    <t>Каверинский сельсовет</t>
  </si>
  <si>
    <t xml:space="preserve">Дуровский сельсовет </t>
  </si>
  <si>
    <t>Добринский сельсовет</t>
  </si>
  <si>
    <t xml:space="preserve">Богородицкий  сельсовет </t>
  </si>
  <si>
    <t xml:space="preserve">Березнеговатский сельсовет </t>
  </si>
  <si>
    <t>Талицкий  сельсовет</t>
  </si>
  <si>
    <t xml:space="preserve">Строительство  а/д    ст. Плавица -д.Покровка </t>
  </si>
  <si>
    <r>
      <t>О</t>
    </r>
    <r>
      <rPr>
        <b/>
        <sz val="11"/>
        <color indexed="8"/>
        <rFont val="Times New Roman"/>
        <family val="1"/>
      </rPr>
      <t>сновное мероприятие 5 подпрограммы 2 Организация  транспортного обслуживания населения автомобильным транспортом в том числе:</t>
    </r>
  </si>
  <si>
    <t>Основное мероприятие 8 Техническое  перевооружение  газовых котельных</t>
  </si>
  <si>
    <t xml:space="preserve">Капитальный ремонт здания МБОУ СОШ П.Петровский </t>
  </si>
  <si>
    <t>Капитальный ремонт  котельной МБОУ СОШ с.Дубовое</t>
  </si>
  <si>
    <t>Капитальный ремонт здания филлала  МБОУ СОШ с.Дубовое в с. Хворостянка (замена кровли)</t>
  </si>
  <si>
    <t>Капитальный ремонт здания филиала МБОУ СОШ Талицкий Чамлык  в с.Паршиновка  (замена кровли)</t>
  </si>
  <si>
    <t>Капитальный ремонт  здания филиала  МБОУ "Гимназия  им.И.М.Макаренкова  с.Ольговка  в д.Большая Плавица</t>
  </si>
  <si>
    <t xml:space="preserve">Капитальный ремонт здания филиала МБОУ"Гимназия  им.И.М.Макаренкова  с.Ольговка  </t>
  </si>
  <si>
    <t xml:space="preserve">Ремонт спортивного зала в МБОУ Лицей 1 п.Добринка </t>
  </si>
  <si>
    <t xml:space="preserve">Капитальный ремонт котельной МБОУ СОШ С.Нижняя Матренка </t>
  </si>
  <si>
    <t xml:space="preserve">Подготовка документаци  по проекту планировки мкр."Восточный" и мкр."Прогресс" в.п.Добринка </t>
  </si>
  <si>
    <t>Капитальный ремонт многоквартирного жилого  дома п. Добринка  ул.М.Горького 14</t>
  </si>
  <si>
    <t xml:space="preserve">Капитальный ремонт 4-х квартирного  жилого дома в с.Хворостянка, ул. Зеленая  д,3 </t>
  </si>
  <si>
    <t xml:space="preserve">Подготовка  сведений  об инвентаризационной стоимости  зданий, помещений, сооружений и кадастровой  стоимости  земельных  участков, принадлежащих гражданам на праве собственности </t>
  </si>
  <si>
    <t>Изготовление проектно-сметной  документации  на строительство газопровода  в п.Добринка мик-н  "Восточный"и "Прогресс"</t>
  </si>
  <si>
    <t>Ремонт а/дороги п.Добринка  ул.Кирова</t>
  </si>
  <si>
    <t xml:space="preserve">Ремонт а/дороги п.Добринка  ул.Воронского </t>
  </si>
  <si>
    <t xml:space="preserve">Содержание КНС в с.Дубовое </t>
  </si>
  <si>
    <t>Основное мероприятие 3 подпрограммы 4 Приобретение  коммунальной техники</t>
  </si>
  <si>
    <t>приобретение коммунальной техники</t>
  </si>
  <si>
    <t>за   9 месяцев   2016 года.</t>
  </si>
  <si>
    <t>Расходы отчетного периода 9 месяцев 2016г</t>
  </si>
  <si>
    <t>9 месяцев 2016год         Факт</t>
  </si>
  <si>
    <t>( наименование  ответственного исполнителя )</t>
  </si>
  <si>
    <t>____________________________________</t>
  </si>
  <si>
    <t>Провоторов В.А.</t>
  </si>
  <si>
    <t>(подпись)</t>
  </si>
  <si>
    <t>(расшифровка подписи)</t>
  </si>
  <si>
    <t>10.10.2016г</t>
  </si>
  <si>
    <t>Информация о ходе выполнения муниципальной  программы " Обеспечение  населения Добринского муниципального   района качественной инфраструктурой  и услугами  жилищно-коммунального хозяйства     на  2014-2020 годы" за счет средств муниципального бюджета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</si>
</sst>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48" fillId="0" borderId="10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2" fontId="48" fillId="34" borderId="10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2" fontId="48" fillId="9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0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/>
    </xf>
    <xf numFmtId="0" fontId="3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/>
    </xf>
    <xf numFmtId="0" fontId="52" fillId="15" borderId="10" xfId="0" applyFont="1" applyFill="1" applyBorder="1" applyAlignment="1">
      <alignment horizontal="center" vertical="center"/>
    </xf>
    <xf numFmtId="164" fontId="53" fillId="15" borderId="10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49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vertical="center"/>
    </xf>
    <xf numFmtId="2" fontId="49" fillId="33" borderId="10" xfId="0" applyNumberFormat="1" applyFont="1" applyFill="1" applyBorder="1" applyAlignment="1">
      <alignment vertical="center"/>
    </xf>
    <xf numFmtId="2" fontId="48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2" fontId="48" fillId="15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/>
    </xf>
    <xf numFmtId="2" fontId="6" fillId="9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2" fillId="9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vertical="center" wrapText="1"/>
    </xf>
    <xf numFmtId="0" fontId="48" fillId="33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 wrapText="1"/>
    </xf>
    <xf numFmtId="0" fontId="10" fillId="9" borderId="25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6" fillId="15" borderId="19" xfId="0" applyFont="1" applyFill="1" applyBorder="1" applyAlignment="1">
      <alignment horizontal="center" vertical="center"/>
    </xf>
    <xf numFmtId="0" fontId="56" fillId="15" borderId="2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8" fillId="33" borderId="19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="77" zoomScaleNormal="77" zoomScalePageLayoutView="0" workbookViewId="0" topLeftCell="A1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6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7</v>
      </c>
      <c r="C1" s="161"/>
      <c r="D1" s="161"/>
      <c r="E1" s="23"/>
      <c r="F1" s="161"/>
      <c r="G1" s="161"/>
      <c r="H1" s="161"/>
      <c r="I1" s="161"/>
      <c r="J1" s="161"/>
      <c r="K1" s="161"/>
      <c r="L1" s="161"/>
    </row>
    <row r="2" spans="2:10" ht="59.25" customHeight="1">
      <c r="B2" s="95"/>
      <c r="C2" s="163"/>
      <c r="D2" s="4"/>
      <c r="E2" s="162"/>
      <c r="F2" s="162"/>
      <c r="G2" s="162"/>
      <c r="H2" s="4"/>
      <c r="I2" s="3"/>
      <c r="J2" s="3"/>
    </row>
    <row r="3" spans="2:14" ht="59.25" customHeight="1">
      <c r="B3" s="95" t="s">
        <v>105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9" ht="20.25">
      <c r="B4" s="164" t="s">
        <v>96</v>
      </c>
      <c r="C4" s="164"/>
      <c r="D4" s="164"/>
      <c r="E4" s="164"/>
      <c r="F4" s="164"/>
      <c r="G4" s="164"/>
      <c r="H4" s="164"/>
      <c r="I4" s="164"/>
    </row>
    <row r="5" spans="2:9" ht="18.75">
      <c r="B5" s="168"/>
      <c r="C5" s="168"/>
      <c r="D5" s="168"/>
      <c r="E5" s="168"/>
      <c r="F5" s="13"/>
      <c r="G5" s="12"/>
      <c r="H5" s="12"/>
      <c r="I5" s="12"/>
    </row>
    <row r="6" spans="1:14" ht="62.25" customHeight="1">
      <c r="A6" s="165" t="s">
        <v>0</v>
      </c>
      <c r="B6" s="172" t="s">
        <v>53</v>
      </c>
      <c r="C6" s="173"/>
      <c r="D6" s="165" t="s">
        <v>4</v>
      </c>
      <c r="E6" s="169" t="s">
        <v>97</v>
      </c>
      <c r="F6" s="170"/>
      <c r="G6" s="170"/>
      <c r="H6" s="170"/>
      <c r="I6" s="170"/>
      <c r="J6" s="170"/>
      <c r="K6" s="170"/>
      <c r="L6" s="170"/>
      <c r="M6" s="171"/>
      <c r="N6" s="108" t="s">
        <v>57</v>
      </c>
    </row>
    <row r="7" spans="1:14" ht="18.75">
      <c r="A7" s="166"/>
      <c r="B7" s="174"/>
      <c r="C7" s="175"/>
      <c r="D7" s="166"/>
      <c r="E7" s="115" t="s">
        <v>33</v>
      </c>
      <c r="F7" s="56">
        <v>2015</v>
      </c>
      <c r="G7" s="57">
        <v>2016</v>
      </c>
      <c r="H7" s="56">
        <v>2017</v>
      </c>
      <c r="I7" s="17">
        <v>2018</v>
      </c>
      <c r="J7" s="17">
        <v>2019</v>
      </c>
      <c r="K7" s="18">
        <v>2020</v>
      </c>
      <c r="L7" s="111" t="s">
        <v>98</v>
      </c>
      <c r="M7" s="111" t="s">
        <v>32</v>
      </c>
      <c r="N7" s="109"/>
    </row>
    <row r="8" spans="1:14" ht="57" thickBot="1">
      <c r="A8" s="167"/>
      <c r="B8" s="176"/>
      <c r="C8" s="177"/>
      <c r="D8" s="167"/>
      <c r="E8" s="116"/>
      <c r="F8" s="19" t="s">
        <v>2</v>
      </c>
      <c r="G8" s="20" t="s">
        <v>2</v>
      </c>
      <c r="H8" s="19" t="s">
        <v>2</v>
      </c>
      <c r="I8" s="21" t="s">
        <v>2</v>
      </c>
      <c r="J8" s="21" t="s">
        <v>2</v>
      </c>
      <c r="K8" s="22" t="s">
        <v>2</v>
      </c>
      <c r="L8" s="112"/>
      <c r="M8" s="112"/>
      <c r="N8" s="110"/>
    </row>
    <row r="9" spans="1:14" ht="15.75">
      <c r="A9" s="7">
        <v>1</v>
      </c>
      <c r="B9" s="113">
        <v>2</v>
      </c>
      <c r="C9" s="114"/>
      <c r="D9" s="8">
        <v>3</v>
      </c>
      <c r="E9" s="10">
        <v>4</v>
      </c>
      <c r="F9" s="10">
        <v>9</v>
      </c>
      <c r="G9" s="9">
        <v>10</v>
      </c>
      <c r="H9" s="10">
        <v>11</v>
      </c>
      <c r="I9" s="11">
        <v>12</v>
      </c>
      <c r="J9" s="11">
        <v>13</v>
      </c>
      <c r="K9" s="9">
        <v>14</v>
      </c>
      <c r="L9" s="16">
        <v>6</v>
      </c>
      <c r="M9" s="16"/>
      <c r="N9" s="16"/>
    </row>
    <row r="10" spans="1:14" ht="82.5" customHeight="1" hidden="1">
      <c r="A10" s="5"/>
      <c r="B10" s="119" t="s">
        <v>6</v>
      </c>
      <c r="C10" s="120"/>
      <c r="D10" s="8" t="s">
        <v>5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1">
        <v>0</v>
      </c>
      <c r="L10" s="69"/>
      <c r="M10" s="69" t="e">
        <f>L10/E10*100</f>
        <v>#DIV/0!</v>
      </c>
      <c r="N10" s="69"/>
    </row>
    <row r="11" spans="1:14" ht="40.5" customHeight="1">
      <c r="A11" s="140" t="s">
        <v>20</v>
      </c>
      <c r="B11" s="131" t="s">
        <v>17</v>
      </c>
      <c r="C11" s="132"/>
      <c r="D11" s="33" t="s">
        <v>9</v>
      </c>
      <c r="E11" s="33">
        <f>E12+E13+E14+E15</f>
        <v>69251.2</v>
      </c>
      <c r="F11" s="33"/>
      <c r="G11" s="33"/>
      <c r="H11" s="33"/>
      <c r="I11" s="33"/>
      <c r="J11" s="33"/>
      <c r="K11" s="33"/>
      <c r="L11" s="94">
        <f>L12+L13+L14+L15</f>
        <v>38363.5</v>
      </c>
      <c r="M11" s="34">
        <f aca="true" t="shared" si="0" ref="M11:M54">L11/E11*100</f>
        <v>55.39759599833649</v>
      </c>
      <c r="N11" s="60"/>
    </row>
    <row r="12" spans="1:14" ht="31.5">
      <c r="A12" s="141"/>
      <c r="B12" s="133"/>
      <c r="C12" s="134"/>
      <c r="D12" s="36" t="s">
        <v>10</v>
      </c>
      <c r="E12" s="36">
        <f>E17+E43+E74+E84</f>
        <v>51380.299999999996</v>
      </c>
      <c r="F12" s="36"/>
      <c r="G12" s="36"/>
      <c r="H12" s="36"/>
      <c r="I12" s="36"/>
      <c r="J12" s="36"/>
      <c r="K12" s="36"/>
      <c r="L12" s="36">
        <f>L17+L43+L74+L84+L73</f>
        <v>27203.5</v>
      </c>
      <c r="M12" s="34">
        <f t="shared" si="0"/>
        <v>52.94538957538201</v>
      </c>
      <c r="N12" s="61"/>
    </row>
    <row r="13" spans="1:14" ht="27" customHeight="1">
      <c r="A13" s="141"/>
      <c r="B13" s="133"/>
      <c r="C13" s="134"/>
      <c r="D13" s="36" t="s">
        <v>11</v>
      </c>
      <c r="E13" s="36">
        <v>5772.4</v>
      </c>
      <c r="F13" s="36"/>
      <c r="G13" s="36"/>
      <c r="H13" s="36"/>
      <c r="I13" s="36"/>
      <c r="J13" s="36"/>
      <c r="K13" s="36"/>
      <c r="L13" s="36">
        <f>L71</f>
        <v>4699.9</v>
      </c>
      <c r="M13" s="34">
        <f t="shared" si="0"/>
        <v>81.42020649989605</v>
      </c>
      <c r="N13" s="61"/>
    </row>
    <row r="14" spans="1:14" ht="40.5" customHeight="1">
      <c r="A14" s="141"/>
      <c r="B14" s="133"/>
      <c r="C14" s="134"/>
      <c r="D14" s="36" t="s">
        <v>12</v>
      </c>
      <c r="E14" s="36">
        <f>E18+E75</f>
        <v>8043.2</v>
      </c>
      <c r="F14" s="36"/>
      <c r="G14" s="36"/>
      <c r="H14" s="36"/>
      <c r="I14" s="36"/>
      <c r="J14" s="36"/>
      <c r="K14" s="36"/>
      <c r="L14" s="92">
        <f>L22+L23+L24+L25+L26+L27+L28+L29+L30+L83</f>
        <v>5025.900000000001</v>
      </c>
      <c r="M14" s="34">
        <f t="shared" si="0"/>
        <v>62.48632385120351</v>
      </c>
      <c r="N14" s="61"/>
    </row>
    <row r="15" spans="1:14" ht="67.5" customHeight="1">
      <c r="A15" s="142"/>
      <c r="B15" s="135"/>
      <c r="C15" s="136"/>
      <c r="D15" s="36" t="s">
        <v>18</v>
      </c>
      <c r="E15" s="36">
        <v>4055.3</v>
      </c>
      <c r="F15" s="36"/>
      <c r="G15" s="36"/>
      <c r="H15" s="36"/>
      <c r="I15" s="36"/>
      <c r="J15" s="36"/>
      <c r="K15" s="36"/>
      <c r="L15" s="36">
        <v>1434.2</v>
      </c>
      <c r="M15" s="34">
        <f t="shared" si="0"/>
        <v>35.366064162947254</v>
      </c>
      <c r="N15" s="61"/>
    </row>
    <row r="16" spans="1:14" ht="24" customHeight="1">
      <c r="A16" s="2"/>
      <c r="B16" s="125" t="s">
        <v>21</v>
      </c>
      <c r="C16" s="126"/>
      <c r="D16" s="37" t="s">
        <v>9</v>
      </c>
      <c r="E16" s="38">
        <f>E17+E18+E19</f>
        <v>16861.9</v>
      </c>
      <c r="F16" s="38"/>
      <c r="G16" s="38"/>
      <c r="H16" s="38"/>
      <c r="I16" s="38"/>
      <c r="J16" s="38"/>
      <c r="K16" s="38"/>
      <c r="L16" s="93">
        <f>L17+L18+L19</f>
        <v>10053.800000000001</v>
      </c>
      <c r="M16" s="32">
        <f t="shared" si="0"/>
        <v>59.62436024410061</v>
      </c>
      <c r="N16" s="62"/>
    </row>
    <row r="17" spans="1:14" ht="41.25" customHeight="1">
      <c r="A17" s="2"/>
      <c r="B17" s="127"/>
      <c r="C17" s="128"/>
      <c r="D17" s="38" t="s">
        <v>10</v>
      </c>
      <c r="E17" s="38">
        <f>E31+E39</f>
        <v>5560.000000000001</v>
      </c>
      <c r="F17" s="37"/>
      <c r="G17" s="37"/>
      <c r="H17" s="37"/>
      <c r="I17" s="37"/>
      <c r="J17" s="37"/>
      <c r="K17" s="37"/>
      <c r="L17" s="38">
        <f>L31+L39</f>
        <v>3782.3</v>
      </c>
      <c r="M17" s="32">
        <f t="shared" si="0"/>
        <v>68.02697841726618</v>
      </c>
      <c r="N17" s="62"/>
    </row>
    <row r="18" spans="1:14" ht="28.5">
      <c r="A18" s="2"/>
      <c r="B18" s="127"/>
      <c r="C18" s="128"/>
      <c r="D18" s="38" t="s">
        <v>12</v>
      </c>
      <c r="E18" s="38">
        <f>E22+E23+E24+E25+E26+E27+E28+E29+E30</f>
        <v>7246.599999999999</v>
      </c>
      <c r="F18" s="38"/>
      <c r="G18" s="38"/>
      <c r="H18" s="38"/>
      <c r="I18" s="38"/>
      <c r="J18" s="38"/>
      <c r="K18" s="38"/>
      <c r="L18" s="38">
        <f>L22+L23+L24+L25+L26+L27+L28+L29+L30</f>
        <v>4837.3</v>
      </c>
      <c r="M18" s="32">
        <f t="shared" si="0"/>
        <v>66.75268401733227</v>
      </c>
      <c r="N18" s="62"/>
    </row>
    <row r="19" spans="1:14" ht="75" customHeight="1">
      <c r="A19" s="2"/>
      <c r="B19" s="129"/>
      <c r="C19" s="130"/>
      <c r="D19" s="35" t="s">
        <v>18</v>
      </c>
      <c r="E19" s="38">
        <f>E21</f>
        <v>4055.3</v>
      </c>
      <c r="F19" s="38"/>
      <c r="G19" s="38"/>
      <c r="H19" s="38"/>
      <c r="I19" s="38"/>
      <c r="J19" s="38"/>
      <c r="K19" s="38"/>
      <c r="L19" s="30">
        <v>1434.2</v>
      </c>
      <c r="M19" s="32">
        <f t="shared" si="0"/>
        <v>35.366064162947254</v>
      </c>
      <c r="N19" s="62"/>
    </row>
    <row r="20" spans="1:14" ht="42" customHeight="1">
      <c r="A20" s="2"/>
      <c r="B20" s="137" t="s">
        <v>68</v>
      </c>
      <c r="C20" s="137"/>
      <c r="D20" s="14"/>
      <c r="E20" s="29"/>
      <c r="F20" s="29"/>
      <c r="G20" s="29"/>
      <c r="H20" s="29"/>
      <c r="I20" s="29"/>
      <c r="J20" s="29"/>
      <c r="K20" s="29"/>
      <c r="L20" s="27"/>
      <c r="M20" s="49"/>
      <c r="N20" s="62"/>
    </row>
    <row r="21" spans="1:14" ht="42.75" customHeight="1">
      <c r="A21" s="2"/>
      <c r="B21" s="145" t="s">
        <v>19</v>
      </c>
      <c r="C21" s="146"/>
      <c r="D21" s="8" t="s">
        <v>18</v>
      </c>
      <c r="E21" s="86">
        <v>4055.3</v>
      </c>
      <c r="F21" s="71"/>
      <c r="G21" s="71"/>
      <c r="H21" s="71"/>
      <c r="I21" s="71"/>
      <c r="J21" s="71"/>
      <c r="K21" s="71"/>
      <c r="L21" s="69">
        <v>1434.2</v>
      </c>
      <c r="M21" s="69">
        <f t="shared" si="0"/>
        <v>35.366064162947254</v>
      </c>
      <c r="N21" s="26"/>
    </row>
    <row r="22" spans="1:14" ht="33" customHeight="1">
      <c r="A22" s="2"/>
      <c r="B22" s="119" t="s">
        <v>79</v>
      </c>
      <c r="C22" s="120"/>
      <c r="D22" s="70" t="s">
        <v>13</v>
      </c>
      <c r="E22" s="86">
        <v>814.9</v>
      </c>
      <c r="F22" s="71"/>
      <c r="G22" s="71"/>
      <c r="H22" s="71"/>
      <c r="I22" s="71"/>
      <c r="J22" s="71"/>
      <c r="K22" s="71"/>
      <c r="L22" s="69">
        <v>800.8</v>
      </c>
      <c r="M22" s="69">
        <f t="shared" si="0"/>
        <v>98.26972634679102</v>
      </c>
      <c r="N22" s="26"/>
    </row>
    <row r="23" spans="1:14" ht="43.5" customHeight="1">
      <c r="A23" s="2"/>
      <c r="B23" s="186" t="s">
        <v>80</v>
      </c>
      <c r="C23" s="187"/>
      <c r="D23" s="70" t="s">
        <v>13</v>
      </c>
      <c r="E23" s="86">
        <v>139.8</v>
      </c>
      <c r="F23" s="71"/>
      <c r="G23" s="71"/>
      <c r="H23" s="71"/>
      <c r="I23" s="71"/>
      <c r="J23" s="71"/>
      <c r="K23" s="71"/>
      <c r="L23" s="69">
        <v>0</v>
      </c>
      <c r="M23" s="69">
        <f t="shared" si="0"/>
        <v>0</v>
      </c>
      <c r="N23" s="26"/>
    </row>
    <row r="24" spans="1:14" ht="41.25" customHeight="1">
      <c r="A24" s="2"/>
      <c r="B24" s="119" t="s">
        <v>81</v>
      </c>
      <c r="C24" s="120"/>
      <c r="D24" s="70" t="s">
        <v>13</v>
      </c>
      <c r="E24" s="86">
        <v>1177.8</v>
      </c>
      <c r="F24" s="71"/>
      <c r="G24" s="71"/>
      <c r="H24" s="71"/>
      <c r="I24" s="71"/>
      <c r="J24" s="71"/>
      <c r="K24" s="71"/>
      <c r="L24" s="69">
        <v>0</v>
      </c>
      <c r="M24" s="69">
        <f t="shared" si="0"/>
        <v>0</v>
      </c>
      <c r="N24" s="26"/>
    </row>
    <row r="25" spans="1:14" ht="30">
      <c r="A25" s="2"/>
      <c r="B25" s="119" t="s">
        <v>82</v>
      </c>
      <c r="C25" s="120"/>
      <c r="D25" s="70" t="s">
        <v>13</v>
      </c>
      <c r="E25" s="86">
        <v>173.6</v>
      </c>
      <c r="F25" s="71"/>
      <c r="G25" s="71"/>
      <c r="H25" s="71"/>
      <c r="I25" s="71"/>
      <c r="J25" s="71"/>
      <c r="K25" s="71"/>
      <c r="L25" s="69">
        <v>0</v>
      </c>
      <c r="M25" s="69">
        <v>0</v>
      </c>
      <c r="N25" s="26"/>
    </row>
    <row r="26" spans="1:14" ht="39.75" customHeight="1">
      <c r="A26" s="2"/>
      <c r="B26" s="119" t="s">
        <v>83</v>
      </c>
      <c r="C26" s="120"/>
      <c r="D26" s="70" t="s">
        <v>13</v>
      </c>
      <c r="E26" s="86">
        <v>365.2</v>
      </c>
      <c r="F26" s="71"/>
      <c r="G26" s="71"/>
      <c r="H26" s="71"/>
      <c r="I26" s="71"/>
      <c r="J26" s="71"/>
      <c r="K26" s="71"/>
      <c r="L26" s="69">
        <v>0</v>
      </c>
      <c r="M26" s="69">
        <v>0</v>
      </c>
      <c r="N26" s="26"/>
    </row>
    <row r="27" spans="1:14" ht="27" customHeight="1">
      <c r="A27" s="2"/>
      <c r="B27" s="119" t="s">
        <v>84</v>
      </c>
      <c r="C27" s="120"/>
      <c r="D27" s="70" t="s">
        <v>13</v>
      </c>
      <c r="E27" s="86">
        <v>1683</v>
      </c>
      <c r="F27" s="71"/>
      <c r="G27" s="71"/>
      <c r="H27" s="71"/>
      <c r="I27" s="71"/>
      <c r="J27" s="71"/>
      <c r="K27" s="71"/>
      <c r="L27" s="69">
        <v>1683</v>
      </c>
      <c r="M27" s="69">
        <f t="shared" si="0"/>
        <v>100</v>
      </c>
      <c r="N27" s="26"/>
    </row>
    <row r="28" spans="1:14" ht="33.75" customHeight="1">
      <c r="A28" s="2"/>
      <c r="B28" s="145" t="s">
        <v>78</v>
      </c>
      <c r="C28" s="146"/>
      <c r="D28" s="70" t="s">
        <v>13</v>
      </c>
      <c r="E28" s="86">
        <v>538.8</v>
      </c>
      <c r="F28" s="71"/>
      <c r="G28" s="71"/>
      <c r="H28" s="71"/>
      <c r="I28" s="71"/>
      <c r="J28" s="71"/>
      <c r="K28" s="71"/>
      <c r="L28" s="69">
        <v>0</v>
      </c>
      <c r="M28" s="69">
        <v>0</v>
      </c>
      <c r="N28" s="26"/>
    </row>
    <row r="29" spans="1:14" ht="33.75" customHeight="1">
      <c r="A29" s="2"/>
      <c r="B29" s="119" t="s">
        <v>66</v>
      </c>
      <c r="C29" s="120"/>
      <c r="D29" s="70" t="s">
        <v>13</v>
      </c>
      <c r="E29" s="86">
        <v>357.3</v>
      </c>
      <c r="F29" s="74"/>
      <c r="G29" s="74"/>
      <c r="H29" s="74"/>
      <c r="I29" s="74"/>
      <c r="J29" s="74"/>
      <c r="K29" s="74"/>
      <c r="L29" s="69">
        <v>357.3</v>
      </c>
      <c r="M29" s="49">
        <f t="shared" si="0"/>
        <v>100</v>
      </c>
      <c r="N29" s="26"/>
    </row>
    <row r="30" spans="1:14" ht="33.75" customHeight="1">
      <c r="A30" s="2"/>
      <c r="B30" s="119" t="s">
        <v>85</v>
      </c>
      <c r="C30" s="120"/>
      <c r="D30" s="70" t="s">
        <v>13</v>
      </c>
      <c r="E30" s="86">
        <v>1996.2</v>
      </c>
      <c r="F30" s="74"/>
      <c r="G30" s="74"/>
      <c r="H30" s="74"/>
      <c r="I30" s="74"/>
      <c r="J30" s="74"/>
      <c r="K30" s="74"/>
      <c r="L30" s="69">
        <v>1996.2</v>
      </c>
      <c r="M30" s="69">
        <v>100</v>
      </c>
      <c r="N30" s="26"/>
    </row>
    <row r="31" spans="1:14" ht="59.25" customHeight="1">
      <c r="A31" s="2"/>
      <c r="B31" s="106" t="s">
        <v>49</v>
      </c>
      <c r="C31" s="107"/>
      <c r="D31" s="14" t="s">
        <v>10</v>
      </c>
      <c r="E31" s="87">
        <f>E32+E33+E34+E35+E36+E37+E38</f>
        <v>5440.000000000001</v>
      </c>
      <c r="F31" s="63"/>
      <c r="G31" s="63"/>
      <c r="H31" s="63"/>
      <c r="I31" s="63"/>
      <c r="J31" s="63"/>
      <c r="K31" s="63"/>
      <c r="L31" s="87">
        <f>L32+L33+L34+L35+L36+L37+L38</f>
        <v>3662.3</v>
      </c>
      <c r="M31" s="49">
        <f t="shared" si="0"/>
        <v>67.32169117647058</v>
      </c>
      <c r="N31" s="26"/>
    </row>
    <row r="32" spans="1:14" ht="59.25" customHeight="1">
      <c r="A32" s="2"/>
      <c r="B32" s="100" t="s">
        <v>58</v>
      </c>
      <c r="C32" s="101"/>
      <c r="D32" s="14" t="s">
        <v>10</v>
      </c>
      <c r="E32" s="88">
        <v>250</v>
      </c>
      <c r="F32" s="63"/>
      <c r="G32" s="63"/>
      <c r="H32" s="63"/>
      <c r="I32" s="63"/>
      <c r="J32" s="63"/>
      <c r="K32" s="63"/>
      <c r="L32" s="49">
        <v>250</v>
      </c>
      <c r="M32" s="49">
        <v>100</v>
      </c>
      <c r="N32" s="26"/>
    </row>
    <row r="33" spans="1:14" ht="59.25" customHeight="1">
      <c r="A33" s="2"/>
      <c r="B33" s="138" t="s">
        <v>22</v>
      </c>
      <c r="C33" s="139"/>
      <c r="D33" s="14" t="s">
        <v>23</v>
      </c>
      <c r="E33" s="89">
        <v>244.4</v>
      </c>
      <c r="F33" s="63"/>
      <c r="G33" s="63"/>
      <c r="H33" s="63"/>
      <c r="I33" s="63"/>
      <c r="J33" s="63"/>
      <c r="K33" s="63"/>
      <c r="L33" s="49">
        <v>190.9</v>
      </c>
      <c r="M33" s="49">
        <f t="shared" si="0"/>
        <v>78.10965630114566</v>
      </c>
      <c r="N33" s="26"/>
    </row>
    <row r="34" spans="1:14" ht="42" customHeight="1">
      <c r="A34" s="2"/>
      <c r="B34" s="100" t="s">
        <v>67</v>
      </c>
      <c r="C34" s="101"/>
      <c r="D34" s="14" t="s">
        <v>23</v>
      </c>
      <c r="E34" s="88">
        <v>1693</v>
      </c>
      <c r="F34" s="14"/>
      <c r="G34" s="14"/>
      <c r="H34" s="14"/>
      <c r="I34" s="14"/>
      <c r="J34" s="14"/>
      <c r="K34" s="14"/>
      <c r="L34" s="27">
        <v>1693</v>
      </c>
      <c r="M34" s="49">
        <f t="shared" si="0"/>
        <v>100</v>
      </c>
      <c r="N34" s="62"/>
    </row>
    <row r="35" spans="1:14" ht="42" customHeight="1">
      <c r="A35" s="2"/>
      <c r="B35" s="100" t="s">
        <v>86</v>
      </c>
      <c r="C35" s="101"/>
      <c r="D35" s="14" t="s">
        <v>23</v>
      </c>
      <c r="E35" s="88">
        <v>117.3</v>
      </c>
      <c r="F35" s="14"/>
      <c r="G35" s="14"/>
      <c r="H35" s="14"/>
      <c r="I35" s="14"/>
      <c r="J35" s="14"/>
      <c r="K35" s="14"/>
      <c r="L35" s="27">
        <v>110</v>
      </c>
      <c r="M35" s="49">
        <f t="shared" si="0"/>
        <v>93.7766410912191</v>
      </c>
      <c r="N35" s="62"/>
    </row>
    <row r="36" spans="1:14" ht="42" customHeight="1">
      <c r="A36" s="2"/>
      <c r="B36" s="100" t="s">
        <v>87</v>
      </c>
      <c r="C36" s="101"/>
      <c r="D36" s="14" t="s">
        <v>23</v>
      </c>
      <c r="E36" s="88">
        <v>2500</v>
      </c>
      <c r="F36" s="14"/>
      <c r="G36" s="14"/>
      <c r="H36" s="14"/>
      <c r="I36" s="14"/>
      <c r="J36" s="14"/>
      <c r="K36" s="14"/>
      <c r="L36" s="27">
        <v>1078.4</v>
      </c>
      <c r="M36" s="49">
        <f t="shared" si="0"/>
        <v>43.136</v>
      </c>
      <c r="N36" s="62"/>
    </row>
    <row r="37" spans="1:14" ht="42" customHeight="1">
      <c r="A37" s="2"/>
      <c r="B37" s="100" t="s">
        <v>88</v>
      </c>
      <c r="C37" s="101"/>
      <c r="D37" s="14" t="s">
        <v>23</v>
      </c>
      <c r="E37" s="88">
        <v>295.3</v>
      </c>
      <c r="F37" s="14"/>
      <c r="G37" s="14"/>
      <c r="H37" s="14"/>
      <c r="I37" s="14"/>
      <c r="J37" s="14"/>
      <c r="K37" s="14"/>
      <c r="L37" s="27"/>
      <c r="M37" s="49"/>
      <c r="N37" s="62"/>
    </row>
    <row r="38" spans="1:14" ht="42" customHeight="1">
      <c r="A38" s="2"/>
      <c r="B38" s="102" t="s">
        <v>89</v>
      </c>
      <c r="C38" s="103"/>
      <c r="D38" s="14" t="s">
        <v>23</v>
      </c>
      <c r="E38" s="88">
        <v>340</v>
      </c>
      <c r="F38" s="14"/>
      <c r="G38" s="14"/>
      <c r="H38" s="14"/>
      <c r="I38" s="14"/>
      <c r="J38" s="14"/>
      <c r="K38" s="14"/>
      <c r="L38" s="27">
        <v>340</v>
      </c>
      <c r="M38" s="49">
        <v>100</v>
      </c>
      <c r="N38" s="62"/>
    </row>
    <row r="39" spans="1:14" ht="35.25" customHeight="1">
      <c r="A39" s="2"/>
      <c r="B39" s="143" t="s">
        <v>50</v>
      </c>
      <c r="C39" s="144"/>
      <c r="D39" s="14"/>
      <c r="E39" s="64">
        <v>120</v>
      </c>
      <c r="F39" s="29"/>
      <c r="G39" s="29"/>
      <c r="H39" s="29"/>
      <c r="I39" s="29"/>
      <c r="J39" s="29"/>
      <c r="K39" s="29"/>
      <c r="L39" s="31">
        <v>120</v>
      </c>
      <c r="M39" s="59">
        <v>30</v>
      </c>
      <c r="N39" s="62"/>
    </row>
    <row r="40" spans="1:14" ht="59.25" customHeight="1">
      <c r="A40" s="2"/>
      <c r="B40" s="100" t="s">
        <v>90</v>
      </c>
      <c r="C40" s="101"/>
      <c r="D40" s="14" t="s">
        <v>23</v>
      </c>
      <c r="E40" s="50">
        <v>120</v>
      </c>
      <c r="F40" s="14"/>
      <c r="G40" s="14"/>
      <c r="H40" s="14"/>
      <c r="I40" s="14"/>
      <c r="J40" s="14"/>
      <c r="K40" s="14"/>
      <c r="L40" s="27">
        <v>120</v>
      </c>
      <c r="M40" s="49">
        <f t="shared" si="0"/>
        <v>100</v>
      </c>
      <c r="N40" s="62"/>
    </row>
    <row r="41" spans="1:14" ht="36.75" customHeight="1">
      <c r="A41" s="140"/>
      <c r="B41" s="125" t="s">
        <v>14</v>
      </c>
      <c r="C41" s="126"/>
      <c r="D41" s="38" t="s">
        <v>1</v>
      </c>
      <c r="E41" s="39">
        <f>E42+E43</f>
        <v>42984.7</v>
      </c>
      <c r="F41" s="39"/>
      <c r="G41" s="39"/>
      <c r="H41" s="39"/>
      <c r="I41" s="39"/>
      <c r="J41" s="39"/>
      <c r="K41" s="39"/>
      <c r="L41" s="39">
        <f>L42+L43</f>
        <v>27787</v>
      </c>
      <c r="M41" s="32">
        <f t="shared" si="0"/>
        <v>64.64393144537476</v>
      </c>
      <c r="N41" s="62"/>
    </row>
    <row r="42" spans="1:14" ht="36.75" customHeight="1">
      <c r="A42" s="141"/>
      <c r="B42" s="127"/>
      <c r="C42" s="128"/>
      <c r="D42" s="38" t="s">
        <v>8</v>
      </c>
      <c r="E42" s="39">
        <f>E71</f>
        <v>5772.4</v>
      </c>
      <c r="F42" s="39"/>
      <c r="G42" s="39"/>
      <c r="H42" s="39"/>
      <c r="I42" s="39"/>
      <c r="J42" s="39"/>
      <c r="K42" s="39"/>
      <c r="L42" s="39">
        <f>L71</f>
        <v>4699.9</v>
      </c>
      <c r="M42" s="32">
        <f t="shared" si="0"/>
        <v>81.42020649989605</v>
      </c>
      <c r="N42" s="62"/>
    </row>
    <row r="43" spans="1:14" ht="51.75" customHeight="1">
      <c r="A43" s="142"/>
      <c r="B43" s="129"/>
      <c r="C43" s="130"/>
      <c r="D43" s="65" t="s">
        <v>10</v>
      </c>
      <c r="E43" s="39">
        <f>E44+E63+E64+E66+E67+E69+E65</f>
        <v>37212.299999999996</v>
      </c>
      <c r="F43" s="39"/>
      <c r="G43" s="39"/>
      <c r="H43" s="39"/>
      <c r="I43" s="39"/>
      <c r="J43" s="39"/>
      <c r="K43" s="39"/>
      <c r="L43" s="39">
        <f>L44+L63+L64+L66+L67+L69</f>
        <v>23087.100000000002</v>
      </c>
      <c r="M43" s="32">
        <f t="shared" si="0"/>
        <v>62.041583024967565</v>
      </c>
      <c r="N43" s="26"/>
    </row>
    <row r="44" spans="1:14" ht="37.5" customHeight="1">
      <c r="A44" s="2"/>
      <c r="B44" s="149" t="s">
        <v>61</v>
      </c>
      <c r="C44" s="149"/>
      <c r="D44" s="58" t="s">
        <v>10</v>
      </c>
      <c r="E44" s="41">
        <f>E45+E46+E47+E48+E49+E50+E51+E52+E53+E54+E55+E56+E57+E58+E59+E60+E61+E62</f>
        <v>26500</v>
      </c>
      <c r="F44" s="77"/>
      <c r="G44" s="77"/>
      <c r="H44" s="77"/>
      <c r="I44" s="77"/>
      <c r="J44" s="77"/>
      <c r="K44" s="77"/>
      <c r="L44" s="41">
        <f>L45+L46+L47+L48+L49+L50+L51+L52+L53+L54+L55+L56+L57+L58+L59+L60+L61+L62</f>
        <v>19299.200000000004</v>
      </c>
      <c r="M44" s="49">
        <f t="shared" si="0"/>
        <v>72.82716981132077</v>
      </c>
      <c r="N44" s="26"/>
    </row>
    <row r="45" spans="1:14" ht="44.25" customHeight="1">
      <c r="A45" s="2"/>
      <c r="B45" s="100" t="s">
        <v>73</v>
      </c>
      <c r="C45" s="101"/>
      <c r="D45" s="58" t="s">
        <v>23</v>
      </c>
      <c r="E45" s="41">
        <v>1000</v>
      </c>
      <c r="F45" s="77"/>
      <c r="G45" s="77"/>
      <c r="H45" s="77"/>
      <c r="I45" s="77"/>
      <c r="J45" s="77"/>
      <c r="K45" s="77"/>
      <c r="L45" s="49">
        <v>666.7</v>
      </c>
      <c r="M45" s="49">
        <f t="shared" si="0"/>
        <v>66.67</v>
      </c>
      <c r="N45" s="26"/>
    </row>
    <row r="46" spans="1:14" ht="44.25" customHeight="1">
      <c r="A46" s="2"/>
      <c r="B46" s="100" t="s">
        <v>72</v>
      </c>
      <c r="C46" s="101"/>
      <c r="D46" s="58" t="s">
        <v>23</v>
      </c>
      <c r="E46" s="41">
        <v>1000</v>
      </c>
      <c r="F46" s="77"/>
      <c r="G46" s="77"/>
      <c r="H46" s="77"/>
      <c r="I46" s="77"/>
      <c r="J46" s="77"/>
      <c r="K46" s="77"/>
      <c r="L46" s="49">
        <v>666.7</v>
      </c>
      <c r="M46" s="49">
        <f t="shared" si="0"/>
        <v>66.67</v>
      </c>
      <c r="N46" s="26"/>
    </row>
    <row r="47" spans="1:14" ht="44.25" customHeight="1">
      <c r="A47" s="2"/>
      <c r="B47" s="184" t="s">
        <v>35</v>
      </c>
      <c r="C47" s="185"/>
      <c r="D47" s="58" t="s">
        <v>23</v>
      </c>
      <c r="E47" s="41">
        <v>1800</v>
      </c>
      <c r="F47" s="77"/>
      <c r="G47" s="77"/>
      <c r="H47" s="77"/>
      <c r="I47" s="77"/>
      <c r="J47" s="77"/>
      <c r="K47" s="77"/>
      <c r="L47" s="49">
        <v>1200</v>
      </c>
      <c r="M47" s="49">
        <f t="shared" si="0"/>
        <v>66.66666666666666</v>
      </c>
      <c r="N47" s="26"/>
    </row>
    <row r="48" spans="1:14" ht="44.25" customHeight="1">
      <c r="A48" s="2"/>
      <c r="B48" s="100" t="s">
        <v>36</v>
      </c>
      <c r="C48" s="101"/>
      <c r="D48" s="58" t="s">
        <v>23</v>
      </c>
      <c r="E48" s="41">
        <v>1000</v>
      </c>
      <c r="F48" s="77"/>
      <c r="G48" s="77"/>
      <c r="H48" s="77"/>
      <c r="I48" s="77"/>
      <c r="J48" s="77"/>
      <c r="K48" s="77"/>
      <c r="L48" s="49">
        <v>666.7</v>
      </c>
      <c r="M48" s="49">
        <f t="shared" si="0"/>
        <v>66.67</v>
      </c>
      <c r="N48" s="26"/>
    </row>
    <row r="49" spans="1:14" ht="44.25" customHeight="1">
      <c r="A49" s="2"/>
      <c r="B49" s="100" t="s">
        <v>71</v>
      </c>
      <c r="C49" s="101"/>
      <c r="D49" s="58" t="s">
        <v>23</v>
      </c>
      <c r="E49" s="41">
        <v>7500</v>
      </c>
      <c r="F49" s="77"/>
      <c r="G49" s="77"/>
      <c r="H49" s="77"/>
      <c r="I49" s="77"/>
      <c r="J49" s="77"/>
      <c r="K49" s="77"/>
      <c r="L49" s="49">
        <v>6666.7</v>
      </c>
      <c r="M49" s="49">
        <f t="shared" si="0"/>
        <v>88.88933333333333</v>
      </c>
      <c r="N49" s="26"/>
    </row>
    <row r="50" spans="1:14" ht="44.25" customHeight="1">
      <c r="A50" s="2"/>
      <c r="B50" s="100" t="s">
        <v>70</v>
      </c>
      <c r="C50" s="101"/>
      <c r="D50" s="58" t="s">
        <v>23</v>
      </c>
      <c r="E50" s="41">
        <v>1000</v>
      </c>
      <c r="F50" s="77"/>
      <c r="G50" s="77"/>
      <c r="H50" s="77"/>
      <c r="I50" s="77"/>
      <c r="J50" s="77"/>
      <c r="K50" s="77"/>
      <c r="L50" s="49">
        <v>666.7</v>
      </c>
      <c r="M50" s="49">
        <f t="shared" si="0"/>
        <v>66.67</v>
      </c>
      <c r="N50" s="26"/>
    </row>
    <row r="51" spans="1:14" ht="44.25" customHeight="1">
      <c r="A51" s="2"/>
      <c r="B51" s="100" t="s">
        <v>37</v>
      </c>
      <c r="C51" s="101"/>
      <c r="D51" s="58" t="s">
        <v>23</v>
      </c>
      <c r="E51" s="41">
        <v>1000</v>
      </c>
      <c r="F51" s="77"/>
      <c r="G51" s="77"/>
      <c r="H51" s="77"/>
      <c r="I51" s="77"/>
      <c r="J51" s="77"/>
      <c r="K51" s="77"/>
      <c r="L51" s="49">
        <v>666.7</v>
      </c>
      <c r="M51" s="49">
        <f t="shared" si="0"/>
        <v>66.67</v>
      </c>
      <c r="N51" s="26"/>
    </row>
    <row r="52" spans="1:14" ht="44.25" customHeight="1">
      <c r="A52" s="2"/>
      <c r="B52" s="100" t="s">
        <v>69</v>
      </c>
      <c r="C52" s="101"/>
      <c r="D52" s="15" t="s">
        <v>23</v>
      </c>
      <c r="E52" s="41">
        <v>1000</v>
      </c>
      <c r="F52" s="77"/>
      <c r="G52" s="77"/>
      <c r="H52" s="77"/>
      <c r="I52" s="77"/>
      <c r="J52" s="77"/>
      <c r="K52" s="77"/>
      <c r="L52" s="49">
        <v>666.7</v>
      </c>
      <c r="M52" s="49">
        <f t="shared" si="0"/>
        <v>66.67</v>
      </c>
      <c r="N52" s="26"/>
    </row>
    <row r="53" spans="1:14" ht="44.25" customHeight="1">
      <c r="A53" s="2"/>
      <c r="B53" s="100" t="s">
        <v>38</v>
      </c>
      <c r="C53" s="101"/>
      <c r="D53" s="58" t="s">
        <v>23</v>
      </c>
      <c r="E53" s="41">
        <v>1000</v>
      </c>
      <c r="F53" s="77"/>
      <c r="G53" s="77"/>
      <c r="H53" s="77"/>
      <c r="I53" s="77"/>
      <c r="J53" s="77"/>
      <c r="K53" s="77"/>
      <c r="L53" s="49">
        <v>666.7</v>
      </c>
      <c r="M53" s="49">
        <f t="shared" si="0"/>
        <v>66.67</v>
      </c>
      <c r="N53" s="26"/>
    </row>
    <row r="54" spans="1:14" ht="44.25" customHeight="1">
      <c r="A54" s="2"/>
      <c r="B54" s="100" t="s">
        <v>39</v>
      </c>
      <c r="C54" s="101"/>
      <c r="D54" s="58" t="s">
        <v>23</v>
      </c>
      <c r="E54" s="41">
        <v>2000</v>
      </c>
      <c r="F54" s="77"/>
      <c r="G54" s="77"/>
      <c r="H54" s="77"/>
      <c r="I54" s="77"/>
      <c r="J54" s="77"/>
      <c r="K54" s="77"/>
      <c r="L54" s="49">
        <v>1298.8</v>
      </c>
      <c r="M54" s="49">
        <f t="shared" si="0"/>
        <v>64.94</v>
      </c>
      <c r="N54" s="26"/>
    </row>
    <row r="55" spans="1:14" ht="44.25" customHeight="1">
      <c r="A55" s="2"/>
      <c r="B55" s="100" t="s">
        <v>40</v>
      </c>
      <c r="C55" s="101"/>
      <c r="D55" s="58" t="s">
        <v>23</v>
      </c>
      <c r="E55" s="41">
        <v>1500</v>
      </c>
      <c r="F55" s="77"/>
      <c r="G55" s="77"/>
      <c r="H55" s="77"/>
      <c r="I55" s="77"/>
      <c r="J55" s="77"/>
      <c r="K55" s="77"/>
      <c r="L55" s="49">
        <v>1000</v>
      </c>
      <c r="M55" s="49">
        <f aca="true" t="shared" si="1" ref="M55:M78">L55/E55*100</f>
        <v>66.66666666666666</v>
      </c>
      <c r="N55" s="26"/>
    </row>
    <row r="56" spans="1:14" ht="44.25" customHeight="1">
      <c r="A56" s="2"/>
      <c r="B56" s="100" t="s">
        <v>41</v>
      </c>
      <c r="C56" s="101"/>
      <c r="D56" s="58" t="s">
        <v>23</v>
      </c>
      <c r="E56" s="41">
        <v>1000</v>
      </c>
      <c r="F56" s="77"/>
      <c r="G56" s="77"/>
      <c r="H56" s="77"/>
      <c r="I56" s="77"/>
      <c r="J56" s="77"/>
      <c r="K56" s="77"/>
      <c r="L56" s="49">
        <v>666.7</v>
      </c>
      <c r="M56" s="49">
        <f t="shared" si="1"/>
        <v>66.67</v>
      </c>
      <c r="N56" s="26"/>
    </row>
    <row r="57" spans="1:14" ht="44.25" customHeight="1">
      <c r="A57" s="2"/>
      <c r="B57" s="100" t="s">
        <v>42</v>
      </c>
      <c r="C57" s="101"/>
      <c r="D57" s="58" t="s">
        <v>23</v>
      </c>
      <c r="E57" s="41">
        <v>500</v>
      </c>
      <c r="F57" s="77"/>
      <c r="G57" s="77"/>
      <c r="H57" s="77"/>
      <c r="I57" s="77"/>
      <c r="J57" s="77"/>
      <c r="K57" s="77"/>
      <c r="L57" s="49">
        <v>333.3</v>
      </c>
      <c r="M57" s="49">
        <f t="shared" si="1"/>
        <v>66.66</v>
      </c>
      <c r="N57" s="26"/>
    </row>
    <row r="58" spans="1:14" ht="44.25" customHeight="1">
      <c r="A58" s="2"/>
      <c r="B58" s="100" t="s">
        <v>43</v>
      </c>
      <c r="C58" s="101"/>
      <c r="D58" s="58" t="s">
        <v>23</v>
      </c>
      <c r="E58" s="41">
        <v>1000</v>
      </c>
      <c r="F58" s="77"/>
      <c r="G58" s="77"/>
      <c r="H58" s="77"/>
      <c r="I58" s="77"/>
      <c r="J58" s="77"/>
      <c r="K58" s="77"/>
      <c r="L58" s="49">
        <v>666.7</v>
      </c>
      <c r="M58" s="49">
        <f t="shared" si="1"/>
        <v>66.67</v>
      </c>
      <c r="N58" s="26"/>
    </row>
    <row r="59" spans="1:14" ht="39" customHeight="1">
      <c r="A59" s="2"/>
      <c r="B59" s="180" t="s">
        <v>44</v>
      </c>
      <c r="C59" s="181"/>
      <c r="D59" s="15" t="s">
        <v>15</v>
      </c>
      <c r="E59" s="41">
        <v>1000</v>
      </c>
      <c r="F59" s="77"/>
      <c r="G59" s="77"/>
      <c r="H59" s="77"/>
      <c r="I59" s="77"/>
      <c r="J59" s="77"/>
      <c r="K59" s="77"/>
      <c r="L59" s="49">
        <v>666.7</v>
      </c>
      <c r="M59" s="49">
        <f t="shared" si="1"/>
        <v>66.67</v>
      </c>
      <c r="N59" s="26"/>
    </row>
    <row r="60" spans="1:14" ht="39" customHeight="1">
      <c r="A60" s="2"/>
      <c r="B60" s="180" t="s">
        <v>74</v>
      </c>
      <c r="C60" s="181"/>
      <c r="D60" s="15" t="s">
        <v>15</v>
      </c>
      <c r="E60" s="41">
        <v>1200</v>
      </c>
      <c r="F60" s="77"/>
      <c r="G60" s="77"/>
      <c r="H60" s="77"/>
      <c r="I60" s="77"/>
      <c r="J60" s="77"/>
      <c r="K60" s="77"/>
      <c r="L60" s="49">
        <v>800</v>
      </c>
      <c r="M60" s="49">
        <f t="shared" si="1"/>
        <v>66.66666666666666</v>
      </c>
      <c r="N60" s="26"/>
    </row>
    <row r="61" spans="1:14" ht="39" customHeight="1">
      <c r="A61" s="2"/>
      <c r="B61" s="180" t="s">
        <v>45</v>
      </c>
      <c r="C61" s="181"/>
      <c r="D61" s="15" t="s">
        <v>15</v>
      </c>
      <c r="E61" s="41">
        <v>1000</v>
      </c>
      <c r="F61" s="77"/>
      <c r="G61" s="77"/>
      <c r="H61" s="77"/>
      <c r="I61" s="77"/>
      <c r="J61" s="77"/>
      <c r="K61" s="77"/>
      <c r="L61" s="49">
        <v>666.7</v>
      </c>
      <c r="M61" s="49">
        <f t="shared" si="1"/>
        <v>66.67</v>
      </c>
      <c r="N61" s="26"/>
    </row>
    <row r="62" spans="1:14" ht="40.5" customHeight="1">
      <c r="A62" s="2"/>
      <c r="B62" s="159" t="s">
        <v>46</v>
      </c>
      <c r="C62" s="160"/>
      <c r="D62" s="15" t="s">
        <v>15</v>
      </c>
      <c r="E62" s="41">
        <v>1000</v>
      </c>
      <c r="F62" s="77"/>
      <c r="G62" s="77"/>
      <c r="H62" s="77"/>
      <c r="I62" s="77"/>
      <c r="J62" s="77"/>
      <c r="K62" s="77"/>
      <c r="L62" s="49">
        <v>666.7</v>
      </c>
      <c r="M62" s="49">
        <f t="shared" si="1"/>
        <v>66.67</v>
      </c>
      <c r="N62" s="26"/>
    </row>
    <row r="63" spans="1:14" ht="25.5" customHeight="1">
      <c r="A63" s="2"/>
      <c r="B63" s="117" t="s">
        <v>47</v>
      </c>
      <c r="C63" s="118"/>
      <c r="D63" s="66" t="s">
        <v>15</v>
      </c>
      <c r="E63" s="41">
        <v>3353.7</v>
      </c>
      <c r="F63" s="77"/>
      <c r="G63" s="77"/>
      <c r="H63" s="77"/>
      <c r="I63" s="77"/>
      <c r="J63" s="77"/>
      <c r="K63" s="77"/>
      <c r="L63" s="49">
        <v>0</v>
      </c>
      <c r="M63" s="49">
        <v>0</v>
      </c>
      <c r="N63" s="26"/>
    </row>
    <row r="64" spans="1:14" ht="40.5" customHeight="1">
      <c r="A64" s="2"/>
      <c r="B64" s="157" t="s">
        <v>91</v>
      </c>
      <c r="C64" s="158"/>
      <c r="D64" s="66" t="s">
        <v>15</v>
      </c>
      <c r="E64" s="41">
        <v>317.3</v>
      </c>
      <c r="F64" s="77"/>
      <c r="G64" s="77"/>
      <c r="H64" s="77"/>
      <c r="I64" s="77"/>
      <c r="J64" s="77"/>
      <c r="K64" s="77"/>
      <c r="L64" s="49">
        <v>0</v>
      </c>
      <c r="M64" s="49">
        <v>0</v>
      </c>
      <c r="N64" s="26"/>
    </row>
    <row r="65" spans="1:14" ht="40.5" customHeight="1">
      <c r="A65" s="2"/>
      <c r="B65" s="157" t="s">
        <v>92</v>
      </c>
      <c r="C65" s="158"/>
      <c r="D65" s="66" t="s">
        <v>15</v>
      </c>
      <c r="E65" s="41">
        <v>455.2</v>
      </c>
      <c r="F65" s="77"/>
      <c r="G65" s="77"/>
      <c r="H65" s="77"/>
      <c r="I65" s="77"/>
      <c r="J65" s="77"/>
      <c r="K65" s="77"/>
      <c r="L65" s="49">
        <v>0</v>
      </c>
      <c r="M65" s="49">
        <v>0</v>
      </c>
      <c r="N65" s="26"/>
    </row>
    <row r="66" spans="1:14" ht="38.25" customHeight="1">
      <c r="A66" s="2"/>
      <c r="B66" s="182" t="s">
        <v>24</v>
      </c>
      <c r="C66" s="183"/>
      <c r="D66" s="15" t="s">
        <v>15</v>
      </c>
      <c r="E66" s="78">
        <v>87.8</v>
      </c>
      <c r="F66" s="79"/>
      <c r="G66" s="79"/>
      <c r="H66" s="79"/>
      <c r="I66" s="79"/>
      <c r="J66" s="79"/>
      <c r="K66" s="79"/>
      <c r="L66" s="78">
        <v>87.8</v>
      </c>
      <c r="M66" s="49">
        <f t="shared" si="1"/>
        <v>100</v>
      </c>
      <c r="N66" s="26"/>
    </row>
    <row r="67" spans="1:14" ht="57.75" customHeight="1">
      <c r="A67" s="2"/>
      <c r="B67" s="154" t="s">
        <v>51</v>
      </c>
      <c r="C67" s="155"/>
      <c r="D67" s="70" t="s">
        <v>15</v>
      </c>
      <c r="E67" s="68">
        <v>1000</v>
      </c>
      <c r="F67" s="80"/>
      <c r="G67" s="80"/>
      <c r="H67" s="80"/>
      <c r="I67" s="80"/>
      <c r="J67" s="80"/>
      <c r="K67" s="80"/>
      <c r="L67" s="69">
        <v>0</v>
      </c>
      <c r="M67" s="69">
        <f t="shared" si="1"/>
        <v>0</v>
      </c>
      <c r="N67" s="26"/>
    </row>
    <row r="68" spans="1:14" ht="42" customHeight="1">
      <c r="A68" s="2"/>
      <c r="B68" s="119" t="s">
        <v>75</v>
      </c>
      <c r="C68" s="120"/>
      <c r="D68" s="70" t="s">
        <v>15</v>
      </c>
      <c r="E68" s="68">
        <v>1000</v>
      </c>
      <c r="F68" s="80"/>
      <c r="G68" s="80"/>
      <c r="H68" s="80"/>
      <c r="I68" s="80"/>
      <c r="J68" s="80"/>
      <c r="K68" s="80"/>
      <c r="L68" s="69">
        <v>0</v>
      </c>
      <c r="M68" s="69">
        <f t="shared" si="1"/>
        <v>0</v>
      </c>
      <c r="N68" s="26"/>
    </row>
    <row r="69" spans="1:14" ht="30">
      <c r="A69" s="2"/>
      <c r="B69" s="156" t="s">
        <v>52</v>
      </c>
      <c r="C69" s="156"/>
      <c r="D69" s="70" t="s">
        <v>15</v>
      </c>
      <c r="E69" s="68">
        <v>5498.3</v>
      </c>
      <c r="F69" s="68"/>
      <c r="G69" s="68"/>
      <c r="H69" s="68"/>
      <c r="I69" s="68"/>
      <c r="J69" s="68"/>
      <c r="K69" s="68"/>
      <c r="L69" s="69">
        <v>3700.1</v>
      </c>
      <c r="M69" s="69">
        <f t="shared" si="1"/>
        <v>67.29534583416692</v>
      </c>
      <c r="N69" s="26"/>
    </row>
    <row r="70" spans="1:14" ht="33" customHeight="1">
      <c r="A70" s="2"/>
      <c r="B70" s="156" t="s">
        <v>16</v>
      </c>
      <c r="C70" s="156"/>
      <c r="D70" s="70" t="s">
        <v>15</v>
      </c>
      <c r="E70" s="68">
        <v>5498.3</v>
      </c>
      <c r="F70" s="68"/>
      <c r="G70" s="68"/>
      <c r="H70" s="68"/>
      <c r="I70" s="68"/>
      <c r="J70" s="68"/>
      <c r="K70" s="68"/>
      <c r="L70" s="69">
        <v>3700.1</v>
      </c>
      <c r="M70" s="69">
        <f t="shared" si="1"/>
        <v>67.29534583416692</v>
      </c>
      <c r="N70" s="26"/>
    </row>
    <row r="71" spans="1:14" ht="45.75" customHeight="1">
      <c r="A71" s="2"/>
      <c r="B71" s="151" t="s">
        <v>76</v>
      </c>
      <c r="C71" s="151"/>
      <c r="D71" s="70" t="s">
        <v>11</v>
      </c>
      <c r="E71" s="75">
        <v>5772.4</v>
      </c>
      <c r="F71" s="68"/>
      <c r="G71" s="68"/>
      <c r="H71" s="68"/>
      <c r="I71" s="68"/>
      <c r="J71" s="68"/>
      <c r="K71" s="68"/>
      <c r="L71" s="72">
        <v>4699.9</v>
      </c>
      <c r="M71" s="69">
        <f t="shared" si="1"/>
        <v>81.42020649989605</v>
      </c>
      <c r="N71" s="26"/>
    </row>
    <row r="72" spans="1:14" ht="70.5" customHeight="1">
      <c r="A72" s="48"/>
      <c r="B72" s="150" t="s">
        <v>54</v>
      </c>
      <c r="C72" s="150"/>
      <c r="D72" s="70" t="s">
        <v>11</v>
      </c>
      <c r="E72" s="81">
        <v>5772.4</v>
      </c>
      <c r="F72" s="73"/>
      <c r="G72" s="73"/>
      <c r="H72" s="73"/>
      <c r="I72" s="73"/>
      <c r="J72" s="73"/>
      <c r="K72" s="73"/>
      <c r="L72" s="72">
        <v>4699.9</v>
      </c>
      <c r="M72" s="69">
        <f t="shared" si="1"/>
        <v>81.42020649989605</v>
      </c>
      <c r="N72" s="47"/>
    </row>
    <row r="73" spans="1:14" ht="26.25" customHeight="1">
      <c r="A73" s="140"/>
      <c r="B73" s="178" t="s">
        <v>25</v>
      </c>
      <c r="C73" s="179"/>
      <c r="D73" s="43" t="s">
        <v>3</v>
      </c>
      <c r="E73" s="45">
        <f>E74+E75</f>
        <v>1129.1</v>
      </c>
      <c r="F73" s="82"/>
      <c r="G73" s="82"/>
      <c r="H73" s="82"/>
      <c r="I73" s="82"/>
      <c r="J73" s="82"/>
      <c r="K73" s="82"/>
      <c r="L73" s="45">
        <f>L74+L75</f>
        <v>188.6</v>
      </c>
      <c r="M73" s="32">
        <f t="shared" si="1"/>
        <v>16.703569214418565</v>
      </c>
      <c r="N73" s="40"/>
    </row>
    <row r="74" spans="1:14" ht="39" customHeight="1">
      <c r="A74" s="141"/>
      <c r="B74" s="178"/>
      <c r="C74" s="179"/>
      <c r="D74" s="44" t="s">
        <v>59</v>
      </c>
      <c r="E74" s="45">
        <f>E76+E77+E78+E79+E80+E81+E82</f>
        <v>332.5</v>
      </c>
      <c r="F74" s="82"/>
      <c r="G74" s="82"/>
      <c r="H74" s="82"/>
      <c r="I74" s="82"/>
      <c r="J74" s="82"/>
      <c r="K74" s="82"/>
      <c r="L74" s="45">
        <f>L76+L78+L81+L82</f>
        <v>0</v>
      </c>
      <c r="M74" s="32">
        <f t="shared" si="1"/>
        <v>0</v>
      </c>
      <c r="N74" s="40"/>
    </row>
    <row r="75" spans="1:14" ht="24" customHeight="1">
      <c r="A75" s="141"/>
      <c r="B75" s="178"/>
      <c r="C75" s="179"/>
      <c r="D75" s="44" t="s">
        <v>26</v>
      </c>
      <c r="E75" s="45">
        <f>E83</f>
        <v>796.6</v>
      </c>
      <c r="F75" s="82"/>
      <c r="G75" s="82"/>
      <c r="H75" s="82"/>
      <c r="I75" s="82"/>
      <c r="J75" s="82"/>
      <c r="K75" s="82"/>
      <c r="L75" s="46">
        <v>188.6</v>
      </c>
      <c r="M75" s="32">
        <f t="shared" si="1"/>
        <v>23.675621390911374</v>
      </c>
      <c r="N75" s="40"/>
    </row>
    <row r="76" spans="1:14" ht="0.75" customHeight="1">
      <c r="A76" s="2"/>
      <c r="B76" s="106" t="s">
        <v>63</v>
      </c>
      <c r="C76" s="107"/>
      <c r="D76" s="15" t="s">
        <v>23</v>
      </c>
      <c r="E76" s="68">
        <v>0</v>
      </c>
      <c r="F76" s="68"/>
      <c r="G76" s="68"/>
      <c r="H76" s="68"/>
      <c r="I76" s="68"/>
      <c r="J76" s="68"/>
      <c r="K76" s="68"/>
      <c r="L76" s="68">
        <v>0</v>
      </c>
      <c r="M76" s="69">
        <v>0</v>
      </c>
      <c r="N76" s="40"/>
    </row>
    <row r="77" spans="1:14" ht="60" customHeight="1" hidden="1">
      <c r="A77" s="2"/>
      <c r="B77" s="106" t="s">
        <v>27</v>
      </c>
      <c r="C77" s="107"/>
      <c r="D77" s="15" t="s">
        <v>23</v>
      </c>
      <c r="E77" s="41">
        <v>0</v>
      </c>
      <c r="F77" s="41"/>
      <c r="G77" s="41"/>
      <c r="H77" s="41"/>
      <c r="I77" s="41"/>
      <c r="J77" s="41"/>
      <c r="K77" s="41"/>
      <c r="L77" s="41">
        <v>0</v>
      </c>
      <c r="M77" s="49">
        <v>0</v>
      </c>
      <c r="N77" s="40"/>
    </row>
    <row r="78" spans="1:14" ht="51" customHeight="1">
      <c r="A78" s="2"/>
      <c r="B78" s="121" t="s">
        <v>28</v>
      </c>
      <c r="C78" s="122"/>
      <c r="D78" s="66" t="s">
        <v>23</v>
      </c>
      <c r="E78" s="41">
        <v>332.5</v>
      </c>
      <c r="F78" s="41"/>
      <c r="G78" s="41"/>
      <c r="H78" s="41"/>
      <c r="I78" s="41"/>
      <c r="J78" s="41"/>
      <c r="K78" s="41"/>
      <c r="L78" s="41">
        <v>0</v>
      </c>
      <c r="M78" s="49">
        <f t="shared" si="1"/>
        <v>0</v>
      </c>
      <c r="N78" s="40"/>
    </row>
    <row r="79" spans="1:14" ht="54" customHeight="1" hidden="1">
      <c r="A79" s="2"/>
      <c r="B79" s="123" t="s">
        <v>60</v>
      </c>
      <c r="C79" s="124"/>
      <c r="D79" s="67" t="s">
        <v>23</v>
      </c>
      <c r="E79" s="41">
        <v>0</v>
      </c>
      <c r="F79" s="41"/>
      <c r="G79" s="41"/>
      <c r="H79" s="41"/>
      <c r="I79" s="41"/>
      <c r="J79" s="41"/>
      <c r="K79" s="41"/>
      <c r="L79" s="41">
        <v>0</v>
      </c>
      <c r="M79" s="49">
        <v>0</v>
      </c>
      <c r="N79" s="40"/>
    </row>
    <row r="80" spans="1:14" ht="27.75" customHeight="1" hidden="1">
      <c r="A80" s="2"/>
      <c r="B80" s="121" t="s">
        <v>65</v>
      </c>
      <c r="C80" s="122"/>
      <c r="D80" s="66" t="s">
        <v>26</v>
      </c>
      <c r="E80" s="41">
        <v>0</v>
      </c>
      <c r="F80" s="41"/>
      <c r="G80" s="41"/>
      <c r="H80" s="41"/>
      <c r="I80" s="41"/>
      <c r="J80" s="41"/>
      <c r="K80" s="41"/>
      <c r="L80" s="41">
        <v>0</v>
      </c>
      <c r="M80" s="49">
        <v>0</v>
      </c>
      <c r="N80" s="40"/>
    </row>
    <row r="81" spans="1:14" ht="44.25" customHeight="1" hidden="1">
      <c r="A81" s="2"/>
      <c r="B81" s="123" t="s">
        <v>29</v>
      </c>
      <c r="C81" s="124"/>
      <c r="D81" s="66" t="s">
        <v>23</v>
      </c>
      <c r="E81" s="41">
        <v>0</v>
      </c>
      <c r="F81" s="41"/>
      <c r="G81" s="41"/>
      <c r="H81" s="41"/>
      <c r="I81" s="41"/>
      <c r="J81" s="41"/>
      <c r="K81" s="41"/>
      <c r="L81" s="41">
        <v>0</v>
      </c>
      <c r="M81" s="49">
        <v>0</v>
      </c>
      <c r="N81" s="40"/>
    </row>
    <row r="82" spans="1:14" ht="0.75" customHeight="1">
      <c r="A82" s="2"/>
      <c r="B82" s="106" t="s">
        <v>64</v>
      </c>
      <c r="C82" s="107"/>
      <c r="D82" s="15" t="s">
        <v>23</v>
      </c>
      <c r="E82" s="41">
        <v>0</v>
      </c>
      <c r="F82" s="41"/>
      <c r="G82" s="41"/>
      <c r="H82" s="41"/>
      <c r="I82" s="41"/>
      <c r="J82" s="41"/>
      <c r="K82" s="41"/>
      <c r="L82" s="41">
        <v>0</v>
      </c>
      <c r="M82" s="49">
        <v>0</v>
      </c>
      <c r="N82" s="40"/>
    </row>
    <row r="83" spans="1:14" ht="44.25" customHeight="1">
      <c r="A83" s="2"/>
      <c r="B83" s="104" t="s">
        <v>77</v>
      </c>
      <c r="C83" s="105"/>
      <c r="D83" s="15" t="s">
        <v>26</v>
      </c>
      <c r="E83" s="41">
        <v>796.6</v>
      </c>
      <c r="F83" s="41"/>
      <c r="G83" s="41"/>
      <c r="H83" s="41"/>
      <c r="I83" s="41"/>
      <c r="J83" s="41"/>
      <c r="K83" s="41"/>
      <c r="L83" s="41">
        <v>188.6</v>
      </c>
      <c r="M83" s="32">
        <f>L83/E83*100</f>
        <v>23.675621390911374</v>
      </c>
      <c r="N83" s="40"/>
    </row>
    <row r="84" spans="1:14" ht="52.5" customHeight="1">
      <c r="A84" s="2"/>
      <c r="B84" s="152" t="s">
        <v>30</v>
      </c>
      <c r="C84" s="153"/>
      <c r="D84" s="44" t="s">
        <v>23</v>
      </c>
      <c r="E84" s="46">
        <f>E88+E91</f>
        <v>8275.5</v>
      </c>
      <c r="F84" s="82"/>
      <c r="G84" s="82"/>
      <c r="H84" s="82"/>
      <c r="I84" s="82"/>
      <c r="J84" s="82"/>
      <c r="K84" s="82"/>
      <c r="L84" s="46">
        <v>145.5</v>
      </c>
      <c r="M84" s="32">
        <f>L84/E84*100</f>
        <v>1.7582019213340583</v>
      </c>
      <c r="N84" s="40"/>
    </row>
    <row r="85" spans="1:14" ht="39.75" customHeight="1">
      <c r="A85" s="42"/>
      <c r="B85" s="137" t="s">
        <v>48</v>
      </c>
      <c r="C85" s="137"/>
      <c r="D85" s="40"/>
      <c r="E85" s="52">
        <v>0</v>
      </c>
      <c r="F85" s="83"/>
      <c r="G85" s="83"/>
      <c r="H85" s="83"/>
      <c r="I85" s="83"/>
      <c r="J85" s="83"/>
      <c r="K85" s="83"/>
      <c r="L85" s="52">
        <v>0</v>
      </c>
      <c r="M85" s="49">
        <v>0</v>
      </c>
      <c r="N85" s="2"/>
    </row>
    <row r="86" spans="1:14" ht="52.5" customHeight="1">
      <c r="A86" s="2"/>
      <c r="B86" s="137" t="s">
        <v>55</v>
      </c>
      <c r="C86" s="137"/>
      <c r="D86" s="15" t="s">
        <v>23</v>
      </c>
      <c r="E86" s="84">
        <v>0</v>
      </c>
      <c r="F86" s="83"/>
      <c r="G86" s="83"/>
      <c r="H86" s="83"/>
      <c r="I86" s="83"/>
      <c r="J86" s="83"/>
      <c r="K86" s="83"/>
      <c r="L86" s="28">
        <v>0</v>
      </c>
      <c r="M86" s="49">
        <v>0</v>
      </c>
      <c r="N86" s="2"/>
    </row>
    <row r="87" spans="1:14" ht="31.5" customHeight="1">
      <c r="A87" s="2"/>
      <c r="B87" s="104" t="s">
        <v>62</v>
      </c>
      <c r="C87" s="105"/>
      <c r="D87" s="15" t="s">
        <v>23</v>
      </c>
      <c r="E87" s="84">
        <v>0</v>
      </c>
      <c r="F87" s="83"/>
      <c r="G87" s="83"/>
      <c r="H87" s="83"/>
      <c r="I87" s="83"/>
      <c r="J87" s="83"/>
      <c r="K87" s="83"/>
      <c r="L87" s="28">
        <v>0</v>
      </c>
      <c r="M87" s="49">
        <v>0</v>
      </c>
      <c r="N87" s="2"/>
    </row>
    <row r="88" spans="1:14" ht="44.25" customHeight="1">
      <c r="A88" s="2"/>
      <c r="B88" s="98" t="s">
        <v>31</v>
      </c>
      <c r="C88" s="99"/>
      <c r="D88" s="66" t="s">
        <v>23</v>
      </c>
      <c r="E88" s="41">
        <v>275.5</v>
      </c>
      <c r="F88" s="85"/>
      <c r="G88" s="85"/>
      <c r="H88" s="85"/>
      <c r="I88" s="85"/>
      <c r="J88" s="85"/>
      <c r="K88" s="85"/>
      <c r="L88" s="51">
        <v>145.5</v>
      </c>
      <c r="M88" s="49">
        <f>L88/E88*100</f>
        <v>52.813067150635206</v>
      </c>
      <c r="N88" s="2"/>
    </row>
    <row r="89" spans="1:14" ht="39" customHeight="1">
      <c r="A89" s="2"/>
      <c r="B89" s="96" t="s">
        <v>56</v>
      </c>
      <c r="C89" s="97"/>
      <c r="D89" s="66" t="s">
        <v>23</v>
      </c>
      <c r="E89" s="84">
        <v>0</v>
      </c>
      <c r="F89" s="85"/>
      <c r="G89" s="85"/>
      <c r="H89" s="85"/>
      <c r="I89" s="85"/>
      <c r="J89" s="85"/>
      <c r="K89" s="85"/>
      <c r="L89" s="51">
        <v>0</v>
      </c>
      <c r="M89" s="49">
        <v>0</v>
      </c>
      <c r="N89" s="2"/>
    </row>
    <row r="90" spans="1:14" ht="39" customHeight="1">
      <c r="A90" s="2"/>
      <c r="B90" s="96" t="s">
        <v>93</v>
      </c>
      <c r="C90" s="97"/>
      <c r="D90" s="66" t="s">
        <v>23</v>
      </c>
      <c r="E90" s="84">
        <v>275.5</v>
      </c>
      <c r="F90" s="85"/>
      <c r="G90" s="85"/>
      <c r="H90" s="85"/>
      <c r="I90" s="85"/>
      <c r="J90" s="85"/>
      <c r="K90" s="85"/>
      <c r="L90" s="51">
        <v>145.5</v>
      </c>
      <c r="M90" s="49">
        <f>L90/E90*100</f>
        <v>52.813067150635206</v>
      </c>
      <c r="N90" s="2"/>
    </row>
    <row r="91" spans="1:14" ht="39" customHeight="1">
      <c r="A91" s="2"/>
      <c r="B91" s="98" t="s">
        <v>94</v>
      </c>
      <c r="C91" s="99"/>
      <c r="D91" s="66" t="s">
        <v>23</v>
      </c>
      <c r="E91" s="84">
        <v>8000</v>
      </c>
      <c r="F91" s="85"/>
      <c r="G91" s="85"/>
      <c r="H91" s="85"/>
      <c r="I91" s="85"/>
      <c r="J91" s="85"/>
      <c r="K91" s="85"/>
      <c r="L91" s="51">
        <v>0</v>
      </c>
      <c r="M91" s="49">
        <v>0</v>
      </c>
      <c r="N91" s="2"/>
    </row>
    <row r="92" spans="1:14" ht="39" customHeight="1">
      <c r="A92" s="2"/>
      <c r="B92" s="96" t="s">
        <v>95</v>
      </c>
      <c r="C92" s="97"/>
      <c r="D92" s="66" t="s">
        <v>23</v>
      </c>
      <c r="E92" s="84">
        <v>8000</v>
      </c>
      <c r="F92" s="85"/>
      <c r="G92" s="85"/>
      <c r="H92" s="85"/>
      <c r="I92" s="85"/>
      <c r="J92" s="85"/>
      <c r="K92" s="85"/>
      <c r="L92" s="51">
        <v>0</v>
      </c>
      <c r="M92" s="49">
        <v>0</v>
      </c>
      <c r="N92" s="2"/>
    </row>
    <row r="93" spans="1:14" ht="48" customHeight="1">
      <c r="A93" s="53"/>
      <c r="B93" s="147"/>
      <c r="C93" s="148"/>
      <c r="D93" s="53"/>
      <c r="E93" s="55"/>
      <c r="F93" s="54"/>
      <c r="G93" s="54"/>
      <c r="H93" s="54"/>
      <c r="I93" s="54"/>
      <c r="J93" s="54"/>
      <c r="K93" s="54"/>
      <c r="L93" s="55"/>
      <c r="M93" s="76"/>
      <c r="N93" s="54"/>
    </row>
    <row r="94" spans="4:5" ht="15">
      <c r="D94" s="24"/>
      <c r="E94" s="25"/>
    </row>
    <row r="95" spans="2:5" ht="15">
      <c r="B95" t="s">
        <v>34</v>
      </c>
      <c r="D95" s="24"/>
      <c r="E95" s="25"/>
    </row>
    <row r="96" spans="4:5" ht="15">
      <c r="D96" s="24"/>
      <c r="E96" s="25"/>
    </row>
    <row r="97" spans="4:5" ht="15">
      <c r="D97" s="24"/>
      <c r="E97" s="25"/>
    </row>
    <row r="98" spans="4:5" ht="15">
      <c r="D98" s="24"/>
      <c r="E98" s="25"/>
    </row>
    <row r="99" spans="3:5" ht="15">
      <c r="C99" t="s">
        <v>23</v>
      </c>
      <c r="D99" s="24"/>
      <c r="E99" s="25"/>
    </row>
    <row r="100" spans="3:5" ht="15">
      <c r="C100" t="s">
        <v>99</v>
      </c>
      <c r="D100" s="24"/>
      <c r="E100" s="25"/>
    </row>
    <row r="101" spans="4:5" ht="15">
      <c r="D101" s="24"/>
      <c r="E101" s="25"/>
    </row>
    <row r="102" spans="3:5" ht="15">
      <c r="C102" t="s">
        <v>100</v>
      </c>
      <c r="D102" s="24" t="s">
        <v>101</v>
      </c>
      <c r="E102" s="25"/>
    </row>
    <row r="103" spans="3:5" ht="15">
      <c r="C103" t="s">
        <v>102</v>
      </c>
      <c r="D103" s="24" t="s">
        <v>103</v>
      </c>
      <c r="E103" s="25"/>
    </row>
    <row r="104" spans="3:5" ht="15">
      <c r="C104" t="s">
        <v>104</v>
      </c>
      <c r="D104" s="24"/>
      <c r="E104" s="25"/>
    </row>
    <row r="105" spans="4:5" ht="15">
      <c r="D105" s="24"/>
      <c r="E105" s="25"/>
    </row>
    <row r="106" spans="4:5" ht="15">
      <c r="D106" s="24"/>
      <c r="E106" s="25"/>
    </row>
    <row r="107" spans="4:5" ht="15">
      <c r="D107" s="24"/>
      <c r="E107" s="25"/>
    </row>
    <row r="108" spans="4:5" ht="15">
      <c r="D108" s="24"/>
      <c r="E108" s="25"/>
    </row>
    <row r="109" spans="4:5" ht="15">
      <c r="D109" s="24"/>
      <c r="E109" s="25"/>
    </row>
    <row r="110" spans="4:5" ht="15">
      <c r="D110" s="24"/>
      <c r="E110" s="25"/>
    </row>
    <row r="111" spans="4:5" ht="15">
      <c r="D111" s="24"/>
      <c r="E111" s="25"/>
    </row>
    <row r="112" spans="4:5" ht="15">
      <c r="D112" s="24"/>
      <c r="E112" s="25"/>
    </row>
    <row r="113" spans="4:5" ht="15">
      <c r="D113" s="24"/>
      <c r="E113" s="25"/>
    </row>
    <row r="114" spans="4:5" ht="15">
      <c r="D114" s="24"/>
      <c r="E114" s="25"/>
    </row>
    <row r="115" spans="4:5" ht="15">
      <c r="D115" s="24"/>
      <c r="E115" s="25"/>
    </row>
    <row r="116" spans="4:5" ht="15">
      <c r="D116" s="24"/>
      <c r="E116" s="25"/>
    </row>
    <row r="117" spans="4:5" ht="15">
      <c r="D117" s="24"/>
      <c r="E117" s="25"/>
    </row>
    <row r="118" spans="4:5" ht="15">
      <c r="D118" s="24"/>
      <c r="E118" s="25"/>
    </row>
    <row r="119" spans="4:5" ht="15">
      <c r="D119" s="24"/>
      <c r="E119" s="25"/>
    </row>
    <row r="120" spans="4:5" ht="15">
      <c r="D120" s="24"/>
      <c r="E120" s="25"/>
    </row>
    <row r="121" spans="4:5" ht="15">
      <c r="D121" s="24"/>
      <c r="E121" s="25"/>
    </row>
    <row r="122" spans="4:5" ht="15">
      <c r="D122" s="24"/>
      <c r="E122" s="25"/>
    </row>
    <row r="123" spans="4:5" ht="15">
      <c r="D123" s="24"/>
      <c r="E123" s="25"/>
    </row>
    <row r="124" spans="4:5" ht="15">
      <c r="D124" s="24"/>
      <c r="E124" s="25"/>
    </row>
    <row r="125" spans="4:5" ht="15">
      <c r="D125" s="24"/>
      <c r="E125" s="25"/>
    </row>
    <row r="126" spans="4:5" ht="15">
      <c r="D126" s="24"/>
      <c r="E126" s="25"/>
    </row>
    <row r="127" spans="4:5" ht="15">
      <c r="D127" s="24"/>
      <c r="E127" s="25"/>
    </row>
    <row r="128" spans="4:5" ht="15">
      <c r="D128" s="24"/>
      <c r="E128" s="25"/>
    </row>
  </sheetData>
  <sheetProtection/>
  <mergeCells count="92">
    <mergeCell ref="B30:C30"/>
    <mergeCell ref="B22:C22"/>
    <mergeCell ref="B23:C23"/>
    <mergeCell ref="B24:C24"/>
    <mergeCell ref="B25:C25"/>
    <mergeCell ref="B54:C54"/>
    <mergeCell ref="B51:C51"/>
    <mergeCell ref="B49:C49"/>
    <mergeCell ref="B48:C48"/>
    <mergeCell ref="B69:C69"/>
    <mergeCell ref="B68:C68"/>
    <mergeCell ref="B60:C60"/>
    <mergeCell ref="B47:C47"/>
    <mergeCell ref="B46:C46"/>
    <mergeCell ref="B27:C27"/>
    <mergeCell ref="B40:C40"/>
    <mergeCell ref="B34:C34"/>
    <mergeCell ref="B66:C66"/>
    <mergeCell ref="B53:C53"/>
    <mergeCell ref="B55:C55"/>
    <mergeCell ref="B58:C58"/>
    <mergeCell ref="B57:C57"/>
    <mergeCell ref="B28:C28"/>
    <mergeCell ref="B52:C52"/>
    <mergeCell ref="E6:M6"/>
    <mergeCell ref="B6:C8"/>
    <mergeCell ref="A73:A75"/>
    <mergeCell ref="B73:C75"/>
    <mergeCell ref="B61:C61"/>
    <mergeCell ref="B56:C56"/>
    <mergeCell ref="B59:C59"/>
    <mergeCell ref="B65:C65"/>
    <mergeCell ref="A6:A8"/>
    <mergeCell ref="B26:C26"/>
    <mergeCell ref="B64:C64"/>
    <mergeCell ref="B62:C62"/>
    <mergeCell ref="A11:A15"/>
    <mergeCell ref="C1:D1"/>
    <mergeCell ref="F1:L1"/>
    <mergeCell ref="E2:G2"/>
    <mergeCell ref="B2:C2"/>
    <mergeCell ref="B4:I4"/>
    <mergeCell ref="D6:D8"/>
    <mergeCell ref="B5:E5"/>
    <mergeCell ref="B80:C80"/>
    <mergeCell ref="B72:C72"/>
    <mergeCell ref="B71:C71"/>
    <mergeCell ref="B84:C84"/>
    <mergeCell ref="B85:C85"/>
    <mergeCell ref="B67:C67"/>
    <mergeCell ref="B70:C70"/>
    <mergeCell ref="B83:C83"/>
    <mergeCell ref="A41:A43"/>
    <mergeCell ref="B39:C39"/>
    <mergeCell ref="B21:C21"/>
    <mergeCell ref="B31:C31"/>
    <mergeCell ref="B93:C93"/>
    <mergeCell ref="B88:C88"/>
    <mergeCell ref="B89:C89"/>
    <mergeCell ref="B81:C81"/>
    <mergeCell ref="B44:C44"/>
    <mergeCell ref="B86:C86"/>
    <mergeCell ref="B32:C32"/>
    <mergeCell ref="B78:C78"/>
    <mergeCell ref="B79:C79"/>
    <mergeCell ref="L7:L8"/>
    <mergeCell ref="B41:C43"/>
    <mergeCell ref="B11:C15"/>
    <mergeCell ref="B16:C19"/>
    <mergeCell ref="B20:C20"/>
    <mergeCell ref="B33:C33"/>
    <mergeCell ref="B10:C10"/>
    <mergeCell ref="B76:C76"/>
    <mergeCell ref="N6:N8"/>
    <mergeCell ref="M7:M8"/>
    <mergeCell ref="B9:C9"/>
    <mergeCell ref="E7:E8"/>
    <mergeCell ref="B77:C77"/>
    <mergeCell ref="B45:C45"/>
    <mergeCell ref="B63:C63"/>
    <mergeCell ref="B29:C29"/>
    <mergeCell ref="B50:C50"/>
    <mergeCell ref="B3:N3"/>
    <mergeCell ref="B92:C92"/>
    <mergeCell ref="B91:C91"/>
    <mergeCell ref="B36:C36"/>
    <mergeCell ref="B35:C35"/>
    <mergeCell ref="B38:C38"/>
    <mergeCell ref="B37:C37"/>
    <mergeCell ref="B90:C90"/>
    <mergeCell ref="B87:C87"/>
    <mergeCell ref="B82:C8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2016-11-15T12:34:26Z</dcterms:modified>
  <cp:category/>
  <cp:version/>
  <cp:contentType/>
  <cp:contentStatus/>
</cp:coreProperties>
</file>