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6" windowWidth="15228" windowHeight="1164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<sst xmlns="http://schemas.openxmlformats.org/spreadsheetml/2006/main" count="47" uniqueCount="47">
  <si>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Налоговые доходы</t>
  </si>
  <si>
    <t>Государственная пошлина</t>
  </si>
  <si>
    <t>Неналоговые доходы</t>
  </si>
  <si>
    <t>Плата за негативное воздействие на окружающую среду</t>
  </si>
  <si>
    <t>Штрафы, санкции, возмещение ущерба</t>
  </si>
  <si>
    <t>Прочие неналоговые доходы</t>
  </si>
  <si>
    <t xml:space="preserve">Налоги на совокупный доход </t>
  </si>
  <si>
    <t>Единый налог на вмененный доход для отдельных видов деятельности</t>
  </si>
  <si>
    <t>Единый сельскохозяйственный налог</t>
  </si>
  <si>
    <t>Доходы от использования имущества, находящегося в государственной и муниципальной собственности</t>
  </si>
  <si>
    <t>Налоги на прибыль</t>
  </si>
  <si>
    <t>Платежи при пользовании природными ресурсами</t>
  </si>
  <si>
    <t>Доходы от продажи материальных и нематериальных активов</t>
  </si>
  <si>
    <t>Налог на доходы физических лиц</t>
  </si>
  <si>
    <t>Оценка исполнения</t>
  </si>
  <si>
    <t>Уточненный бюджет</t>
  </si>
  <si>
    <t>% исполнения плана</t>
  </si>
  <si>
    <t>СОБСТВЕННЫЕ ДОХОДЫ</t>
  </si>
  <si>
    <t>Наименование показателей</t>
  </si>
  <si>
    <t>Безвозмездные поступления</t>
  </si>
  <si>
    <t xml:space="preserve">Бюджетный кредит </t>
  </si>
  <si>
    <t>Всего доходов</t>
  </si>
  <si>
    <t>Дефицит (-), профицит (+) бюджета</t>
  </si>
  <si>
    <t>Р А С Х О Д Ы</t>
  </si>
  <si>
    <t>Общегосударственные вопросы</t>
  </si>
  <si>
    <t>Национальная экономика</t>
  </si>
  <si>
    <t>Образование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</si>
  <si>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</si>
  <si>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</si>
  <si>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</si>
  <si>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</si>
  <si>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Всего расходов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</si>
  <si>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</si>
  <si>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Возврат остатков субсидий, субвенций</t>
  </si>
  <si>
    <t>Национальная безопасность и правоохранительная деятельность</t>
  </si>
  <si>
    <t>Доходы от оказания платных услуг (работ) и компенсации затрат государства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</si>
  <si>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</si>
  <si>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Налоги на товары (работы, услуги), реализуемые на территории РФ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</si>
  <si>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</si>
  <si>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муниципальных районов (за исключением земельных участков)</t>
  </si>
  <si>
    <t>Жилищно-коммунальное хозяйство</t>
  </si>
  <si>
    <t>Проценты, полученные от предоставления бюджетных кредитов</t>
  </si>
  <si>
    <t>Акцизы по подакцизным товарам, производимым на территории РФ</t>
  </si>
  <si>
    <t>Налог, взимаемый в связи с применением патентной системы</t>
  </si>
  <si>
    <t>Культура, кинематография</t>
  </si>
  <si>
    <t>Оценка ожидаемого исполнения районного бюджета за 2020 год</t>
  </si>
  <si>
    <t>Остаток средств на счете на 01.01.2020г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</si>
</sst>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</numFmts>
  <fonts count="41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2" fillId="33" borderId="10" xfId="0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180" fontId="4" fillId="35" borderId="10" xfId="0" applyNumberFormat="1" applyFont="1" applyFill="1" applyBorder="1" applyAlignment="1">
      <alignment horizontal="center"/>
    </xf>
    <xf numFmtId="180" fontId="2" fillId="36" borderId="10" xfId="0" applyNumberFormat="1" applyFont="1" applyFill="1" applyBorder="1" applyAlignment="1">
      <alignment horizontal="center"/>
    </xf>
    <xf numFmtId="180" fontId="2" fillId="33" borderId="10" xfId="0" applyNumberFormat="1" applyFont="1" applyFill="1" applyBorder="1" applyAlignment="1">
      <alignment horizontal="center"/>
    </xf>
    <xf numFmtId="180" fontId="2" fillId="34" borderId="10" xfId="0" applyNumberFormat="1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 wrapText="1"/>
    </xf>
    <xf numFmtId="180" fontId="3" fillId="0" borderId="10" xfId="0" applyNumberFormat="1" applyFont="1" applyBorder="1" applyAlignment="1">
      <alignment horizontal="center"/>
    </xf>
    <xf numFmtId="0" fontId="2" fillId="35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3" fillId="34" borderId="0" xfId="0" applyFont="1" applyFill="1" applyAlignment="1">
      <alignment wrapText="1"/>
    </xf>
    <xf numFmtId="180" fontId="2" fillId="0" borderId="10" xfId="0" applyNumberFormat="1" applyFont="1" applyBorder="1" applyAlignment="1">
      <alignment horizontal="center"/>
    </xf>
    <xf numFmtId="180" fontId="2" fillId="35" borderId="10" xfId="0" applyNumberFormat="1" applyFont="1" applyFill="1" applyBorder="1" applyAlignment="1">
      <alignment horizontal="center"/>
    </xf>
    <xf numFmtId="180" fontId="3" fillId="34" borderId="10" xfId="0" applyNumberFormat="1" applyFont="1" applyFill="1" applyBorder="1" applyAlignment="1">
      <alignment horizontal="center"/>
    </xf>
    <xf numFmtId="0" fontId="2" fillId="37" borderId="10" xfId="0" applyFont="1" applyFill="1" applyBorder="1" applyAlignment="1">
      <alignment wrapText="1"/>
    </xf>
    <xf numFmtId="180" fontId="3" fillId="37" borderId="10" xfId="0" applyNumberFormat="1" applyFont="1" applyFill="1" applyBorder="1" applyAlignment="1">
      <alignment horizontal="center"/>
    </xf>
    <xf numFmtId="0" fontId="4" fillId="35" borderId="10" xfId="0" applyFont="1" applyFill="1" applyBorder="1" applyAlignment="1">
      <alignment wrapText="1"/>
    </xf>
    <xf numFmtId="0" fontId="4" fillId="35" borderId="0" xfId="0" applyFont="1" applyFill="1" applyAlignment="1">
      <alignment wrapText="1"/>
    </xf>
    <xf numFmtId="180" fontId="4" fillId="35" borderId="0" xfId="0" applyNumberFormat="1" applyFont="1" applyFill="1" applyAlignment="1">
      <alignment wrapText="1"/>
    </xf>
    <xf numFmtId="180" fontId="2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180" fontId="2" fillId="0" borderId="10" xfId="0" applyNumberFormat="1" applyFont="1" applyBorder="1" applyAlignment="1">
      <alignment horizontal="center" vertical="center"/>
    </xf>
    <xf numFmtId="180" fontId="2" fillId="35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180" fontId="2" fillId="37" borderId="10" xfId="0" applyNumberFormat="1" applyFont="1" applyFill="1" applyBorder="1" applyAlignment="1">
      <alignment horizontal="center"/>
    </xf>
    <xf numFmtId="0" fontId="2" fillId="38" borderId="10" xfId="0" applyFont="1" applyFill="1" applyBorder="1" applyAlignment="1">
      <alignment horizontal="center" wrapText="1"/>
    </xf>
    <xf numFmtId="0" fontId="3" fillId="38" borderId="10" xfId="0" applyFont="1" applyFill="1" applyBorder="1" applyAlignment="1">
      <alignment horizontal="center" vertical="center"/>
    </xf>
    <xf numFmtId="180" fontId="3" fillId="38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zoomScale="75" zoomScaleNormal="75" zoomScalePageLayoutView="0" workbookViewId="0" topLeftCell="A25">
      <selection activeCell="A17" sqref="A17:IV17"/>
    </sheetView>
  </sheetViews>
  <sheetFormatPr defaultColWidth="9.125" defaultRowHeight="12.75"/>
  <cols>
    <col min="1" max="1" width="61.625" style="4" customWidth="1"/>
    <col min="2" max="2" width="18.00390625" style="1" customWidth="1"/>
    <col min="3" max="3" width="16.875" style="1" customWidth="1"/>
    <col min="4" max="4" width="16.50390625" style="1" customWidth="1"/>
    <col min="5" max="16384" width="9.125" style="1" customWidth="1"/>
  </cols>
  <sheetData>
    <row r="1" spans="1:4" ht="20.25" customHeight="1">
      <c r="A1" s="37" t="s">
        <v>45</v>
      </c>
      <c r="B1" s="37"/>
      <c r="C1" s="37"/>
      <c r="D1" s="37"/>
    </row>
    <row r="3" spans="1:4" ht="54.75" customHeight="1">
      <c r="A3" s="7" t="s">
        <v>18</v>
      </c>
      <c r="B3" s="2" t="s">
        <v>15</v>
      </c>
      <c r="C3" s="2" t="s">
        <v>14</v>
      </c>
      <c r="D3" s="2" t="s">
        <v>16</v>
      </c>
    </row>
    <row r="4" spans="1:4" ht="38.25" customHeight="1">
      <c r="A4" s="14" t="s">
        <v>17</v>
      </c>
      <c r="B4" s="8">
        <f>SUM(B5+B15)</f>
        <v>347831</v>
      </c>
      <c r="C4" s="8">
        <f>SUM(C5+C15)</f>
        <v>355266.2</v>
      </c>
      <c r="D4" s="20">
        <f aca="true" t="shared" si="0" ref="D4:D9">SUM(C4/B4)*100</f>
        <v>102.137589806544</v>
      </c>
    </row>
    <row r="5" spans="1:4" ht="24" customHeight="1">
      <c r="A5" s="12" t="s">
        <v>0</v>
      </c>
      <c r="B5" s="9">
        <f>SUM(B6+B8+B10+B14)</f>
        <v>229360.2</v>
      </c>
      <c r="C5" s="9">
        <f>SUM(C6+C8+C10+C14)</f>
        <v>227316.2</v>
      </c>
      <c r="D5" s="9">
        <f t="shared" si="0"/>
        <v>99.10882533238112</v>
      </c>
    </row>
    <row r="6" spans="1:4" ht="19.5" customHeight="1">
      <c r="A6" s="5" t="s">
        <v>10</v>
      </c>
      <c r="B6" s="10">
        <f>SUM(B7)</f>
        <v>166407</v>
      </c>
      <c r="C6" s="10">
        <f>SUM(C7:C7)</f>
        <v>166407</v>
      </c>
      <c r="D6" s="10">
        <f t="shared" si="0"/>
        <v>100</v>
      </c>
    </row>
    <row r="7" spans="1:4" ht="19.5" customHeight="1">
      <c r="A7" s="3" t="s">
        <v>13</v>
      </c>
      <c r="B7" s="13">
        <v>166407</v>
      </c>
      <c r="C7" s="13">
        <v>166407</v>
      </c>
      <c r="D7" s="13">
        <f t="shared" si="0"/>
        <v>100</v>
      </c>
    </row>
    <row r="8" spans="1:4" ht="33.75" customHeight="1">
      <c r="A8" s="22" t="s">
        <v>37</v>
      </c>
      <c r="B8" s="33">
        <f>SUM(B9)</f>
        <v>47099.2</v>
      </c>
      <c r="C8" s="23">
        <f>SUM(C9)</f>
        <v>47099.2</v>
      </c>
      <c r="D8" s="23">
        <f t="shared" si="0"/>
        <v>100</v>
      </c>
    </row>
    <row r="9" spans="1:4" ht="30.75" customHeight="1">
      <c r="A9" s="3" t="s">
        <v>42</v>
      </c>
      <c r="B9" s="13">
        <v>47099.2</v>
      </c>
      <c r="C9" s="13">
        <v>47099.2</v>
      </c>
      <c r="D9" s="13">
        <f t="shared" si="0"/>
        <v>100</v>
      </c>
    </row>
    <row r="10" spans="1:4" ht="19.5" customHeight="1">
      <c r="A10" s="5" t="s">
        <v>6</v>
      </c>
      <c r="B10" s="10">
        <f>SUM(B11:B13)</f>
        <v>11970</v>
      </c>
      <c r="C10" s="10">
        <f>SUM(C11:C13)</f>
        <v>9000</v>
      </c>
      <c r="D10" s="10">
        <f aca="true" t="shared" si="1" ref="D10:D44">SUM(C10/B10)*100</f>
        <v>75.18796992481202</v>
      </c>
    </row>
    <row r="11" spans="1:4" ht="31.5" customHeight="1">
      <c r="A11" s="3" t="s">
        <v>7</v>
      </c>
      <c r="B11" s="13">
        <v>3850</v>
      </c>
      <c r="C11" s="13">
        <v>3850</v>
      </c>
      <c r="D11" s="13">
        <f t="shared" si="1"/>
        <v>100</v>
      </c>
    </row>
    <row r="12" spans="1:4" ht="18" customHeight="1">
      <c r="A12" s="3" t="s">
        <v>8</v>
      </c>
      <c r="B12" s="13">
        <v>7910</v>
      </c>
      <c r="C12" s="13">
        <v>5100</v>
      </c>
      <c r="D12" s="13">
        <f t="shared" si="1"/>
        <v>64.47534766118837</v>
      </c>
    </row>
    <row r="13" spans="1:4" ht="30" customHeight="1">
      <c r="A13" s="3" t="s">
        <v>43</v>
      </c>
      <c r="B13" s="13">
        <v>210</v>
      </c>
      <c r="C13" s="13">
        <v>50</v>
      </c>
      <c r="D13" s="13">
        <f t="shared" si="1"/>
        <v>23.809523809523807</v>
      </c>
    </row>
    <row r="14" spans="1:4" ht="21" customHeight="1">
      <c r="A14" s="6" t="s">
        <v>1</v>
      </c>
      <c r="B14" s="11">
        <v>3884</v>
      </c>
      <c r="C14" s="11">
        <v>4810</v>
      </c>
      <c r="D14" s="19">
        <f t="shared" si="1"/>
        <v>123.84140061791966</v>
      </c>
    </row>
    <row r="15" spans="1:4" ht="24.75" customHeight="1">
      <c r="A15" s="12" t="s">
        <v>2</v>
      </c>
      <c r="B15" s="9">
        <f>SUM(B16+B20+B22+B23+B26+B27)</f>
        <v>118470.8</v>
      </c>
      <c r="C15" s="9">
        <f>SUM(C16+C20+C22+C23+C26+C27)</f>
        <v>127950</v>
      </c>
      <c r="D15" s="9">
        <f>SUM(C15/B15)*100</f>
        <v>108.00129652201218</v>
      </c>
    </row>
    <row r="16" spans="1:4" ht="45.75" customHeight="1">
      <c r="A16" s="5" t="s">
        <v>9</v>
      </c>
      <c r="B16" s="10">
        <f>SUM(B17:B19)</f>
        <v>115300</v>
      </c>
      <c r="C16" s="10">
        <f>SUM(C17:C19)</f>
        <v>124564</v>
      </c>
      <c r="D16" s="10">
        <f t="shared" si="1"/>
        <v>108.03469210754552</v>
      </c>
    </row>
    <row r="17" spans="1:4" ht="30.75" customHeight="1" hidden="1">
      <c r="A17" s="28" t="s">
        <v>41</v>
      </c>
      <c r="B17" s="27">
        <v>0</v>
      </c>
      <c r="C17" s="27"/>
      <c r="D17" s="13"/>
    </row>
    <row r="18" spans="1:4" ht="78" customHeight="1">
      <c r="A18" s="3" t="s">
        <v>38</v>
      </c>
      <c r="B18" s="13">
        <v>113300</v>
      </c>
      <c r="C18" s="13">
        <v>122344</v>
      </c>
      <c r="D18" s="13">
        <f t="shared" si="1"/>
        <v>107.98234774933803</v>
      </c>
    </row>
    <row r="19" spans="1:4" ht="48.75" customHeight="1">
      <c r="A19" s="3" t="s">
        <v>39</v>
      </c>
      <c r="B19" s="13">
        <v>2000</v>
      </c>
      <c r="C19" s="13">
        <v>2220</v>
      </c>
      <c r="D19" s="13">
        <f t="shared" si="1"/>
        <v>111.00000000000001</v>
      </c>
    </row>
    <row r="20" spans="1:4" ht="25.5" customHeight="1">
      <c r="A20" s="5" t="s">
        <v>11</v>
      </c>
      <c r="B20" s="10">
        <f>SUM(B21)</f>
        <v>1690.8</v>
      </c>
      <c r="C20" s="10">
        <f>SUM(C21)</f>
        <v>696</v>
      </c>
      <c r="D20" s="10">
        <f>SUM(C20/B20)*100</f>
        <v>41.1639460610362</v>
      </c>
    </row>
    <row r="21" spans="1:4" ht="24.75" customHeight="1">
      <c r="A21" s="3" t="s">
        <v>3</v>
      </c>
      <c r="B21" s="13">
        <v>1690.8</v>
      </c>
      <c r="C21" s="13">
        <v>696</v>
      </c>
      <c r="D21" s="13">
        <f t="shared" si="1"/>
        <v>41.1639460610362</v>
      </c>
    </row>
    <row r="22" spans="1:4" ht="36" customHeight="1">
      <c r="A22" s="6" t="s">
        <v>35</v>
      </c>
      <c r="B22" s="11">
        <v>0</v>
      </c>
      <c r="C22" s="11">
        <v>190</v>
      </c>
      <c r="D22" s="13" t="e">
        <f t="shared" si="1"/>
        <v>#DIV/0!</v>
      </c>
    </row>
    <row r="23" spans="1:4" ht="34.5" customHeight="1">
      <c r="A23" s="5" t="s">
        <v>12</v>
      </c>
      <c r="B23" s="10">
        <f>SUM(B24:B25)</f>
        <v>480</v>
      </c>
      <c r="C23" s="10">
        <f>SUM(C24:C25)</f>
        <v>1500</v>
      </c>
      <c r="D23" s="10">
        <f t="shared" si="1"/>
        <v>312.5</v>
      </c>
    </row>
    <row r="24" spans="1:4" ht="102" customHeight="1">
      <c r="A24" s="3" t="s">
        <v>36</v>
      </c>
      <c r="B24" s="21">
        <v>0</v>
      </c>
      <c r="C24" s="21">
        <v>990</v>
      </c>
      <c r="D24" s="13">
        <v>0</v>
      </c>
    </row>
    <row r="25" spans="1:4" ht="63" customHeight="1">
      <c r="A25" s="3" t="s">
        <v>32</v>
      </c>
      <c r="B25" s="13">
        <v>480</v>
      </c>
      <c r="C25" s="13">
        <v>510</v>
      </c>
      <c r="D25" s="13">
        <f t="shared" si="1"/>
        <v>106.25</v>
      </c>
    </row>
    <row r="26" spans="1:4" ht="19.5" customHeight="1">
      <c r="A26" s="6" t="s">
        <v>4</v>
      </c>
      <c r="B26" s="11">
        <v>1000</v>
      </c>
      <c r="C26" s="11">
        <v>1000</v>
      </c>
      <c r="D26" s="19">
        <f t="shared" si="1"/>
        <v>100</v>
      </c>
    </row>
    <row r="27" spans="1:4" ht="19.5" customHeight="1">
      <c r="A27" s="6" t="s">
        <v>5</v>
      </c>
      <c r="B27" s="11">
        <v>0</v>
      </c>
      <c r="C27" s="11">
        <v>0</v>
      </c>
      <c r="D27" s="19">
        <v>0</v>
      </c>
    </row>
    <row r="28" spans="1:4" ht="21.75" customHeight="1">
      <c r="A28" s="6" t="s">
        <v>33</v>
      </c>
      <c r="B28" s="17"/>
      <c r="C28" s="17"/>
      <c r="D28" s="19"/>
    </row>
    <row r="29" spans="1:4" ht="17.25">
      <c r="A29" s="15" t="s">
        <v>19</v>
      </c>
      <c r="B29" s="29">
        <v>468306.9</v>
      </c>
      <c r="C29" s="29">
        <v>467112</v>
      </c>
      <c r="D29" s="29">
        <f t="shared" si="1"/>
        <v>99.74484680879141</v>
      </c>
    </row>
    <row r="30" spans="1:4" ht="27" customHeight="1">
      <c r="A30" s="24" t="s">
        <v>21</v>
      </c>
      <c r="B30" s="30">
        <f>B4+B29</f>
        <v>816137.9</v>
      </c>
      <c r="C30" s="30">
        <f>C4+C29+C28</f>
        <v>822378.2</v>
      </c>
      <c r="D30" s="30">
        <f t="shared" si="1"/>
        <v>100.76461343113705</v>
      </c>
    </row>
    <row r="31" spans="1:4" ht="24.75" customHeight="1">
      <c r="A31" s="16" t="s">
        <v>22</v>
      </c>
      <c r="B31" s="29">
        <f>B30-B44</f>
        <v>-9663.900000000023</v>
      </c>
      <c r="C31" s="29">
        <f>C30-C44</f>
        <v>-640.0999999999767</v>
      </c>
      <c r="D31" s="29"/>
    </row>
    <row r="32" spans="1:4" ht="0" customHeight="1" hidden="1">
      <c r="A32" s="15" t="s">
        <v>20</v>
      </c>
      <c r="B32" s="31"/>
      <c r="C32" s="31"/>
      <c r="D32" s="29"/>
    </row>
    <row r="33" spans="1:4" ht="15">
      <c r="A33" s="34" t="s">
        <v>23</v>
      </c>
      <c r="B33" s="35"/>
      <c r="C33" s="35"/>
      <c r="D33" s="36"/>
    </row>
    <row r="34" spans="1:4" ht="15">
      <c r="A34" s="16" t="s">
        <v>24</v>
      </c>
      <c r="B34" s="29">
        <v>84663.6</v>
      </c>
      <c r="C34" s="29">
        <v>84110</v>
      </c>
      <c r="D34" s="29">
        <f t="shared" si="1"/>
        <v>99.34611804837024</v>
      </c>
    </row>
    <row r="35" spans="1:4" ht="30.75">
      <c r="A35" s="16" t="s">
        <v>34</v>
      </c>
      <c r="B35" s="29">
        <v>11607.2</v>
      </c>
      <c r="C35" s="29">
        <v>11607.2</v>
      </c>
      <c r="D35" s="29">
        <f t="shared" si="1"/>
        <v>100</v>
      </c>
    </row>
    <row r="36" spans="1:4" ht="15">
      <c r="A36" s="16" t="s">
        <v>25</v>
      </c>
      <c r="B36" s="29">
        <v>96267</v>
      </c>
      <c r="C36" s="29">
        <v>96005</v>
      </c>
      <c r="D36" s="29">
        <f t="shared" si="1"/>
        <v>99.72784027756137</v>
      </c>
    </row>
    <row r="37" spans="1:4" ht="15">
      <c r="A37" s="16" t="s">
        <v>40</v>
      </c>
      <c r="B37" s="29">
        <v>6356.7</v>
      </c>
      <c r="C37" s="29">
        <v>6075.6</v>
      </c>
      <c r="D37" s="29">
        <f t="shared" si="1"/>
        <v>95.57789419038181</v>
      </c>
    </row>
    <row r="38" spans="1:4" ht="15">
      <c r="A38" s="16" t="s">
        <v>26</v>
      </c>
      <c r="B38" s="29">
        <v>483307.1</v>
      </c>
      <c r="C38" s="29">
        <v>482710.7</v>
      </c>
      <c r="D38" s="29">
        <f t="shared" si="1"/>
        <v>99.87660019892115</v>
      </c>
    </row>
    <row r="39" spans="1:4" ht="15">
      <c r="A39" s="16" t="s">
        <v>44</v>
      </c>
      <c r="B39" s="29">
        <v>84209.8</v>
      </c>
      <c r="C39" s="29">
        <v>83957</v>
      </c>
      <c r="D39" s="29">
        <f t="shared" si="1"/>
        <v>99.69979741075267</v>
      </c>
    </row>
    <row r="40" spans="1:4" ht="15">
      <c r="A40" s="16" t="s">
        <v>27</v>
      </c>
      <c r="B40" s="29">
        <v>53306.3</v>
      </c>
      <c r="C40" s="29">
        <v>52511.2</v>
      </c>
      <c r="D40" s="29">
        <f t="shared" si="1"/>
        <v>98.50843146119689</v>
      </c>
    </row>
    <row r="41" spans="1:4" ht="15">
      <c r="A41" s="16" t="s">
        <v>28</v>
      </c>
      <c r="B41" s="29">
        <v>2002.5</v>
      </c>
      <c r="C41" s="29">
        <v>1980</v>
      </c>
      <c r="D41" s="29">
        <f t="shared" si="1"/>
        <v>98.87640449438202</v>
      </c>
    </row>
    <row r="42" spans="1:4" ht="15">
      <c r="A42" s="16" t="s">
        <v>29</v>
      </c>
      <c r="B42" s="29">
        <v>4061.6</v>
      </c>
      <c r="C42" s="29">
        <v>4061.6</v>
      </c>
      <c r="D42" s="29">
        <f t="shared" si="1"/>
        <v>100</v>
      </c>
    </row>
    <row r="43" spans="1:4" ht="30.75">
      <c r="A43" s="16" t="s">
        <v>30</v>
      </c>
      <c r="B43" s="29">
        <v>20</v>
      </c>
      <c r="C43" s="29">
        <v>0</v>
      </c>
      <c r="D43" s="29">
        <f t="shared" si="1"/>
        <v>0</v>
      </c>
    </row>
    <row r="44" spans="1:4" ht="17.25">
      <c r="A44" s="24" t="s">
        <v>31</v>
      </c>
      <c r="B44" s="30">
        <f>SUM(B34:B43)</f>
        <v>825801.8</v>
      </c>
      <c r="C44" s="32">
        <f>SUM(C34:C43)</f>
        <v>823018.2999999999</v>
      </c>
      <c r="D44" s="30">
        <f t="shared" si="1"/>
        <v>99.66293364824342</v>
      </c>
    </row>
    <row r="45" spans="1:3" ht="24.75" customHeight="1">
      <c r="A45" s="25" t="s">
        <v>46</v>
      </c>
      <c r="B45" s="26">
        <v>22347.3</v>
      </c>
      <c r="C45" s="18"/>
    </row>
  </sheetData>
  <sheetProtection/>
  <mergeCells count="1">
    <mergeCell ref="A1:D1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Мягкова НН</cp:lastModifiedBy>
  <cp:lastPrinted>2020-10-12T07:19:14Z</cp:lastPrinted>
  <dcterms:created xsi:type="dcterms:W3CDTF">2009-07-29T08:19:35Z</dcterms:created>
  <dcterms:modified xsi:type="dcterms:W3CDTF">2020-10-12T07:19:43Z</dcterms:modified>
  <cp:category/>
  <cp:version/>
  <cp:contentType/>
  <cp:contentStatus/>
</cp:coreProperties>
</file>