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<sst xmlns="http://schemas.openxmlformats.org/spreadsheetml/2006/main" count="47" uniqueCount="47">
  <si>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</si>
  <si>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</si>
  <si>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</si>
  <si>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</si>
  <si>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</si>
  <si>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</si>
  <si>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</si>
  <si>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</si>
  <si>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</si>
  <si>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</si>
  <si>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</si>
  <si>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</si>
  <si>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</si>
  <si>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</si>
  <si>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</si>
  <si>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</si>
  <si>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</si>
  <si>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</si>
  <si>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</si>
  <si>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</si>
  <si>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</si>
  <si>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</si>
  <si>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</si>
  <si>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</si>
  <si>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</si>
  <si>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</si>
  <si>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</si>
  <si>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</si>
  <si>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</si>
  <si>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</si>
  <si>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</si>
  <si>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</si>
  <si>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</si>
  <si>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</si>
  <si>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</si>
  <si>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</si>
  <si>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</si>
  <si>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</si>
  <si>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</si>
  <si>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</si>
  <si>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</si>
  <si>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</si>
  <si>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</si>
  <si>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</si>
  <si>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</si>
  <si>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2020 год</t>
  </si>
  <si>
    <t>Остаток средств на счете на 01.01.2020г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</si>
</sst>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75" zoomScaleNormal="75" zoomScalePageLayoutView="0" workbookViewId="0" topLeftCell="A1">
      <selection activeCell="C49" sqref="C49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SUM(B5+B15)</f>
        <v>347831</v>
      </c>
      <c r="C4" s="8">
        <f>SUM(C5+C15)</f>
        <v>353431.2</v>
      </c>
      <c r="D4" s="20">
        <f aca="true" t="shared" si="0" ref="D4:D9">SUM(C4/B4)*100</f>
        <v>101.61003475825905</v>
      </c>
    </row>
    <row r="5" spans="1:4" ht="24" customHeight="1">
      <c r="A5" s="12" t="s">
        <v>0</v>
      </c>
      <c r="B5" s="9">
        <f>SUM(B6+B8+B10+B14)</f>
        <v>229360.2</v>
      </c>
      <c r="C5" s="9">
        <f>SUM(C6+C8+C10+C14)</f>
        <v>226370.2</v>
      </c>
      <c r="D5" s="9">
        <f t="shared" si="0"/>
        <v>98.69637365157512</v>
      </c>
    </row>
    <row r="6" spans="1:4" ht="19.5" customHeight="1">
      <c r="A6" s="5" t="s">
        <v>10</v>
      </c>
      <c r="B6" s="10">
        <f>SUM(B7)</f>
        <v>166407</v>
      </c>
      <c r="C6" s="10">
        <f>SUM(C7:C7)</f>
        <v>166407</v>
      </c>
      <c r="D6" s="10">
        <f t="shared" si="0"/>
        <v>100</v>
      </c>
    </row>
    <row r="7" spans="1:4" ht="19.5" customHeight="1">
      <c r="A7" s="3" t="s">
        <v>13</v>
      </c>
      <c r="B7" s="13">
        <v>166407</v>
      </c>
      <c r="C7" s="13">
        <v>166407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47099.2</v>
      </c>
      <c r="C8" s="23">
        <f>SUM(C9)</f>
        <v>47099.2</v>
      </c>
      <c r="D8" s="23">
        <f t="shared" si="0"/>
        <v>100</v>
      </c>
    </row>
    <row r="9" spans="1:4" ht="30.75" customHeight="1">
      <c r="A9" s="3" t="s">
        <v>42</v>
      </c>
      <c r="B9" s="13">
        <v>47099.2</v>
      </c>
      <c r="C9" s="13">
        <v>47099.2</v>
      </c>
      <c r="D9" s="13">
        <f t="shared" si="0"/>
        <v>100</v>
      </c>
    </row>
    <row r="10" spans="1:4" ht="19.5" customHeight="1">
      <c r="A10" s="5" t="s">
        <v>6</v>
      </c>
      <c r="B10" s="10">
        <f>SUM(B11:B13)</f>
        <v>11970</v>
      </c>
      <c r="C10" s="10">
        <f>SUM(C11:C13)</f>
        <v>8980</v>
      </c>
      <c r="D10" s="10">
        <f aca="true" t="shared" si="1" ref="D10:D44">SUM(C10/B10)*100</f>
        <v>75.02088554720133</v>
      </c>
    </row>
    <row r="11" spans="1:4" ht="31.5" customHeight="1">
      <c r="A11" s="3" t="s">
        <v>7</v>
      </c>
      <c r="B11" s="13">
        <v>3850</v>
      </c>
      <c r="C11" s="13">
        <v>3850</v>
      </c>
      <c r="D11" s="13">
        <f t="shared" si="1"/>
        <v>100</v>
      </c>
    </row>
    <row r="12" spans="1:4" ht="18" customHeight="1">
      <c r="A12" s="3" t="s">
        <v>8</v>
      </c>
      <c r="B12" s="13">
        <v>7910</v>
      </c>
      <c r="C12" s="13">
        <v>5100</v>
      </c>
      <c r="D12" s="13">
        <f t="shared" si="1"/>
        <v>64.47534766118837</v>
      </c>
    </row>
    <row r="13" spans="1:4" ht="30" customHeight="1">
      <c r="A13" s="3" t="s">
        <v>43</v>
      </c>
      <c r="B13" s="13">
        <v>210</v>
      </c>
      <c r="C13" s="13">
        <v>30</v>
      </c>
      <c r="D13" s="13">
        <f t="shared" si="1"/>
        <v>14.285714285714285</v>
      </c>
    </row>
    <row r="14" spans="1:4" ht="21" customHeight="1">
      <c r="A14" s="6" t="s">
        <v>1</v>
      </c>
      <c r="B14" s="11">
        <v>3884</v>
      </c>
      <c r="C14" s="11">
        <v>3884</v>
      </c>
      <c r="D14" s="19">
        <f t="shared" si="1"/>
        <v>100</v>
      </c>
    </row>
    <row r="15" spans="1:4" ht="24.75" customHeight="1">
      <c r="A15" s="12" t="s">
        <v>2</v>
      </c>
      <c r="B15" s="9">
        <f>SUM(B16+B20+B22+B23+B26+B27)</f>
        <v>118470.8</v>
      </c>
      <c r="C15" s="9">
        <f>SUM(C16+C20+C22+C23+C26+C27)</f>
        <v>127061</v>
      </c>
      <c r="D15" s="9">
        <f>SUM(C15/B15)*100</f>
        <v>107.25090064387173</v>
      </c>
    </row>
    <row r="16" spans="1:4" ht="45.75" customHeight="1">
      <c r="A16" s="5" t="s">
        <v>9</v>
      </c>
      <c r="B16" s="10">
        <f>SUM(B17:B19)</f>
        <v>115300</v>
      </c>
      <c r="C16" s="10">
        <f>SUM(C17:C19)</f>
        <v>124344</v>
      </c>
      <c r="D16" s="10">
        <f t="shared" si="1"/>
        <v>107.84388551604509</v>
      </c>
    </row>
    <row r="17" spans="1:4" ht="30.75" customHeight="1">
      <c r="A17" s="28" t="s">
        <v>41</v>
      </c>
      <c r="B17" s="27">
        <v>0</v>
      </c>
      <c r="C17" s="27"/>
      <c r="D17" s="13"/>
    </row>
    <row r="18" spans="1:4" ht="78" customHeight="1">
      <c r="A18" s="3" t="s">
        <v>38</v>
      </c>
      <c r="B18" s="13">
        <v>113300</v>
      </c>
      <c r="C18" s="13">
        <v>122344</v>
      </c>
      <c r="D18" s="13">
        <f t="shared" si="1"/>
        <v>107.98234774933803</v>
      </c>
    </row>
    <row r="19" spans="1:4" ht="48.75" customHeight="1">
      <c r="A19" s="3" t="s">
        <v>39</v>
      </c>
      <c r="B19" s="13">
        <v>2000</v>
      </c>
      <c r="C19" s="13">
        <v>2000</v>
      </c>
      <c r="D19" s="13">
        <f t="shared" si="1"/>
        <v>100</v>
      </c>
    </row>
    <row r="20" spans="1:4" ht="25.5" customHeight="1">
      <c r="A20" s="5" t="s">
        <v>11</v>
      </c>
      <c r="B20" s="10">
        <f>SUM(B21)</f>
        <v>1690.8</v>
      </c>
      <c r="C20" s="10">
        <f>SUM(C21)</f>
        <v>696</v>
      </c>
      <c r="D20" s="10">
        <f>SUM(C20/B20)*100</f>
        <v>41.1639460610362</v>
      </c>
    </row>
    <row r="21" spans="1:4" ht="24.75" customHeight="1">
      <c r="A21" s="3" t="s">
        <v>3</v>
      </c>
      <c r="B21" s="13">
        <v>1690.8</v>
      </c>
      <c r="C21" s="13">
        <v>696</v>
      </c>
      <c r="D21" s="13">
        <f t="shared" si="1"/>
        <v>41.1639460610362</v>
      </c>
    </row>
    <row r="22" spans="1:4" ht="36" customHeight="1">
      <c r="A22" s="6" t="s">
        <v>35</v>
      </c>
      <c r="B22" s="11">
        <v>0</v>
      </c>
      <c r="C22" s="11">
        <v>145</v>
      </c>
      <c r="D22" s="13" t="e">
        <f t="shared" si="1"/>
        <v>#DIV/0!</v>
      </c>
    </row>
    <row r="23" spans="1:4" ht="34.5" customHeight="1">
      <c r="A23" s="5" t="s">
        <v>12</v>
      </c>
      <c r="B23" s="10">
        <f>SUM(B24:B25)</f>
        <v>480</v>
      </c>
      <c r="C23" s="10">
        <f>SUM(C24:C25)</f>
        <v>876</v>
      </c>
      <c r="D23" s="10">
        <f t="shared" si="1"/>
        <v>182.5</v>
      </c>
    </row>
    <row r="24" spans="1:4" ht="102" customHeight="1">
      <c r="A24" s="3" t="s">
        <v>36</v>
      </c>
      <c r="B24" s="21">
        <v>0</v>
      </c>
      <c r="C24" s="21">
        <v>396</v>
      </c>
      <c r="D24" s="13" t="e">
        <f t="shared" si="1"/>
        <v>#DIV/0!</v>
      </c>
    </row>
    <row r="25" spans="1:4" ht="54" customHeight="1">
      <c r="A25" s="3" t="s">
        <v>32</v>
      </c>
      <c r="B25" s="13">
        <v>480</v>
      </c>
      <c r="C25" s="13">
        <v>480</v>
      </c>
      <c r="D25" s="13">
        <f t="shared" si="1"/>
        <v>100</v>
      </c>
    </row>
    <row r="26" spans="1:4" ht="19.5" customHeight="1">
      <c r="A26" s="6" t="s">
        <v>4</v>
      </c>
      <c r="B26" s="11">
        <v>1000</v>
      </c>
      <c r="C26" s="11">
        <v>1000</v>
      </c>
      <c r="D26" s="19">
        <f t="shared" si="1"/>
        <v>100</v>
      </c>
    </row>
    <row r="27" spans="1:4" ht="19.5" customHeight="1">
      <c r="A27" s="6" t="s">
        <v>5</v>
      </c>
      <c r="B27" s="11">
        <v>0</v>
      </c>
      <c r="C27" s="11">
        <v>0</v>
      </c>
      <c r="D27" s="19" t="e">
        <f t="shared" si="1"/>
        <v>#DIV/0!</v>
      </c>
    </row>
    <row r="28" spans="1:4" ht="15">
      <c r="A28" s="6" t="s">
        <v>33</v>
      </c>
      <c r="B28" s="17"/>
      <c r="C28" s="17"/>
      <c r="D28" s="19"/>
    </row>
    <row r="29" spans="1:4" ht="17.25">
      <c r="A29" s="15" t="s">
        <v>19</v>
      </c>
      <c r="B29" s="29">
        <v>486870.5</v>
      </c>
      <c r="C29" s="29">
        <v>486870.5</v>
      </c>
      <c r="D29" s="29">
        <f t="shared" si="1"/>
        <v>100</v>
      </c>
    </row>
    <row r="30" spans="1:4" ht="27" customHeight="1">
      <c r="A30" s="24" t="s">
        <v>21</v>
      </c>
      <c r="B30" s="30">
        <f>B4+B29</f>
        <v>834701.5</v>
      </c>
      <c r="C30" s="30">
        <f>C4+C29+C28</f>
        <v>840301.7</v>
      </c>
      <c r="D30" s="30">
        <f t="shared" si="1"/>
        <v>100.6709224794732</v>
      </c>
    </row>
    <row r="31" spans="1:4" ht="24.75" customHeight="1">
      <c r="A31" s="16" t="s">
        <v>22</v>
      </c>
      <c r="B31" s="29">
        <f>B30-B44</f>
        <v>-15165.099999999977</v>
      </c>
      <c r="C31" s="29">
        <f>C30-C44</f>
        <v>-4264.900000000023</v>
      </c>
      <c r="D31" s="29"/>
    </row>
    <row r="32" spans="1:4" ht="17.25" hidden="1">
      <c r="A32" s="15" t="s">
        <v>20</v>
      </c>
      <c r="B32" s="31"/>
      <c r="C32" s="31"/>
      <c r="D32" s="29"/>
    </row>
    <row r="33" spans="1:4" ht="15">
      <c r="A33" s="34" t="s">
        <v>23</v>
      </c>
      <c r="B33" s="35"/>
      <c r="C33" s="35"/>
      <c r="D33" s="36"/>
    </row>
    <row r="34" spans="1:4" ht="15">
      <c r="A34" s="16" t="s">
        <v>24</v>
      </c>
      <c r="B34" s="29">
        <v>82962.4</v>
      </c>
      <c r="C34" s="29">
        <v>81962.4</v>
      </c>
      <c r="D34" s="29">
        <f t="shared" si="1"/>
        <v>98.79463467787816</v>
      </c>
    </row>
    <row r="35" spans="1:4" ht="30.75">
      <c r="A35" s="16" t="s">
        <v>34</v>
      </c>
      <c r="B35" s="29">
        <v>11207.2</v>
      </c>
      <c r="C35" s="29">
        <v>11207.2</v>
      </c>
      <c r="D35" s="29">
        <f t="shared" si="1"/>
        <v>100</v>
      </c>
    </row>
    <row r="36" spans="1:4" ht="15">
      <c r="A36" s="16" t="s">
        <v>25</v>
      </c>
      <c r="B36" s="29">
        <v>97157.2</v>
      </c>
      <c r="C36" s="29">
        <v>97057.2</v>
      </c>
      <c r="D36" s="29">
        <f t="shared" si="1"/>
        <v>99.8970740202476</v>
      </c>
    </row>
    <row r="37" spans="1:4" ht="15">
      <c r="A37" s="16" t="s">
        <v>40</v>
      </c>
      <c r="B37" s="29">
        <v>4972.7</v>
      </c>
      <c r="C37" s="29">
        <v>4972.7</v>
      </c>
      <c r="D37" s="29">
        <f t="shared" si="1"/>
        <v>100</v>
      </c>
    </row>
    <row r="38" spans="1:4" ht="15">
      <c r="A38" s="16" t="s">
        <v>26</v>
      </c>
      <c r="B38" s="29">
        <v>523053.5</v>
      </c>
      <c r="C38" s="29">
        <v>520053.5</v>
      </c>
      <c r="D38" s="29">
        <f t="shared" si="1"/>
        <v>99.42644490477551</v>
      </c>
    </row>
    <row r="39" spans="1:4" ht="15">
      <c r="A39" s="16" t="s">
        <v>44</v>
      </c>
      <c r="B39" s="29">
        <v>76637</v>
      </c>
      <c r="C39" s="29">
        <v>75637</v>
      </c>
      <c r="D39" s="29">
        <f t="shared" si="1"/>
        <v>98.69514725263254</v>
      </c>
    </row>
    <row r="40" spans="1:4" ht="15">
      <c r="A40" s="16" t="s">
        <v>27</v>
      </c>
      <c r="B40" s="29">
        <v>47951.5</v>
      </c>
      <c r="C40" s="29">
        <v>47951.5</v>
      </c>
      <c r="D40" s="29">
        <f t="shared" si="1"/>
        <v>100</v>
      </c>
    </row>
    <row r="41" spans="1:4" ht="15">
      <c r="A41" s="16" t="s">
        <v>28</v>
      </c>
      <c r="B41" s="29">
        <v>1843.5</v>
      </c>
      <c r="C41" s="29">
        <v>1843.5</v>
      </c>
      <c r="D41" s="29">
        <f t="shared" si="1"/>
        <v>100</v>
      </c>
    </row>
    <row r="42" spans="1:4" ht="15">
      <c r="A42" s="16" t="s">
        <v>29</v>
      </c>
      <c r="B42" s="29">
        <v>4061.6</v>
      </c>
      <c r="C42" s="29">
        <v>3861.6</v>
      </c>
      <c r="D42" s="29">
        <f t="shared" si="1"/>
        <v>95.07583218436085</v>
      </c>
    </row>
    <row r="43" spans="1:4" ht="30.75">
      <c r="A43" s="16" t="s">
        <v>30</v>
      </c>
      <c r="B43" s="29">
        <v>20</v>
      </c>
      <c r="C43" s="29">
        <v>20</v>
      </c>
      <c r="D43" s="29">
        <f t="shared" si="1"/>
        <v>100</v>
      </c>
    </row>
    <row r="44" spans="1:4" ht="17.25">
      <c r="A44" s="24" t="s">
        <v>31</v>
      </c>
      <c r="B44" s="32">
        <f>SUM(B34:B43)</f>
        <v>849866.6</v>
      </c>
      <c r="C44" s="32">
        <f>SUM(C34:C43)</f>
        <v>844566.6</v>
      </c>
      <c r="D44" s="30">
        <f t="shared" si="1"/>
        <v>99.37637271543558</v>
      </c>
    </row>
    <row r="45" spans="1:3" ht="24.75" customHeight="1">
      <c r="A45" s="25" t="s">
        <v>46</v>
      </c>
      <c r="B45" s="26">
        <v>22347.3</v>
      </c>
      <c r="C45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2019-11-14T12:03:54Z</cp:lastPrinted>
  <dcterms:created xsi:type="dcterms:W3CDTF">2009-07-29T08:19:35Z</dcterms:created>
  <dcterms:modified xsi:type="dcterms:W3CDTF">2020-07-29T07:02:56Z</dcterms:modified>
  <cp:category/>
  <cp:version/>
  <cp:contentType/>
  <cp:contentStatus/>
</cp:coreProperties>
</file>