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  <definedName name="_xlnm.Print_Area" localSheetId="0">'прил.№2'!$B$1:$O$58</definedName>
  </definedNames>
  <calcPr fullCalcOnLoad="1"/>
</workbook>
</file>

<file path=xl/sharedStrings.xml><?xml version="1.0" encoding="utf-8"?>
<sst xmlns="http://schemas.openxmlformats.org/spreadsheetml/2006/main" count="208" uniqueCount="94">
  <si>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</si>
  <si>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</si>
  <si>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</si>
  <si>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</si>
  <si>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</si>
  <si>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</si>
  <si>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</si>
  <si>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</si>
  <si>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</si>
  <si>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</si>
  <si>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</si>
  <si>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</si>
  <si>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</si>
  <si>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</si>
  <si>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</si>
  <si>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</si>
  <si>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</si>
  <si>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</si>
  <si>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</si>
  <si>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</si>
  <si>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</si>
  <si>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</si>
  <si>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</si>
  <si>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</si>
  <si>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</si>
  <si>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</si>
  <si>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</si>
  <si>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</si>
  <si>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</si>
  <si>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</si>
  <si>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</si>
  <si>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</si>
  <si>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</si>
  <si>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</si>
  <si>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</si>
  <si>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</si>
  <si>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</si>
  <si>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</si>
  <si>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</si>
  <si>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</si>
  <si>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</si>
  <si>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</si>
  <si>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</si>
  <si>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</si>
  <si>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</si>
  <si>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</si>
  <si>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</si>
  <si>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</si>
  <si>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</si>
  <si>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</si>
  <si>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</si>
  <si>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</si>
  <si>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</si>
  <si>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</si>
  <si>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</si>
  <si>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</si>
  <si>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</si>
  <si>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</si>
  <si>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</si>
  <si>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</si>
  <si>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</si>
  <si>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</si>
  <si>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</si>
  <si>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</si>
  <si>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</si>
  <si>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</si>
  <si>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</si>
  <si>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</si>
  <si>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</si>
  <si>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</si>
  <si>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</si>
  <si>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</si>
  <si>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</si>
  <si>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</si>
  <si>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</si>
  <si>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</si>
  <si>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</si>
  <si>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</si>
  <si>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</si>
  <si>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</si>
  <si>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</si>
  <si>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</si>
  <si>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</si>
  <si>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</si>
  <si>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</si>
  <si>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</si>
  <si>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</si>
  <si>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</si>
  <si>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</si>
  <si>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</si>
  <si>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</si>
  <si>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</si>
  <si>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</si>
  <si>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отдел бухгалтерского учета и отчетности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</si>
</sst>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view="pageBreakPreview" zoomScale="60" workbookViewId="0" topLeftCell="B1">
      <pane ySplit="11" topLeftCell="A12" activePane="bottomLeft" state="frozen"/>
      <selection pane="topLeft" activeCell="B1" sqref="B1"/>
      <selection pane="bottomLeft" activeCell="L22" sqref="L22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73" customWidth="1"/>
    <col min="6" max="6" width="12.75390625" style="74" customWidth="1"/>
    <col min="7" max="7" width="16.75390625" style="74" customWidth="1"/>
    <col min="8" max="8" width="20.375" style="75" customWidth="1"/>
    <col min="9" max="9" width="17.00390625" style="15" customWidth="1"/>
    <col min="10" max="10" width="17.125" style="72" customWidth="1"/>
    <col min="11" max="11" width="16.00390625" style="72" customWidth="1"/>
    <col min="12" max="12" width="18.875" style="15" customWidth="1"/>
    <col min="13" max="13" width="17.375" style="15" customWidth="1"/>
    <col min="14" max="14" width="16.75390625" style="15" customWidth="1"/>
    <col min="15" max="15" width="16.375" style="15" customWidth="1"/>
  </cols>
  <sheetData>
    <row r="1" spans="2:15" ht="21" customHeight="1">
      <c r="B1" s="13" t="s">
        <v>25</v>
      </c>
      <c r="D1" s="112"/>
      <c r="E1" s="112"/>
      <c r="F1" s="112"/>
      <c r="G1" s="117" t="s">
        <v>26</v>
      </c>
      <c r="H1" s="117"/>
      <c r="I1" s="117"/>
      <c r="J1" s="117"/>
      <c r="K1" s="117"/>
      <c r="L1" s="117"/>
      <c r="M1" s="117"/>
      <c r="N1" s="117"/>
      <c r="O1" s="117"/>
    </row>
    <row r="2" spans="2:15" ht="59.25" customHeight="1">
      <c r="B2" s="113"/>
      <c r="C2" s="114"/>
      <c r="D2" s="16"/>
      <c r="E2" s="17"/>
      <c r="F2" s="18"/>
      <c r="G2" s="19"/>
      <c r="H2" s="115" t="s">
        <v>27</v>
      </c>
      <c r="I2" s="115"/>
      <c r="J2" s="115"/>
      <c r="K2" s="115"/>
      <c r="L2" s="115"/>
      <c r="M2" s="115"/>
      <c r="N2" s="115"/>
      <c r="O2" s="115"/>
    </row>
    <row r="3" spans="2:14" ht="21">
      <c r="B3" s="13"/>
      <c r="D3" s="14"/>
      <c r="E3" s="20"/>
      <c r="F3" s="21"/>
      <c r="G3" s="22"/>
      <c r="H3" s="23"/>
      <c r="I3" s="23"/>
      <c r="J3" s="23"/>
      <c r="K3" s="23"/>
      <c r="L3" s="24"/>
      <c r="M3" s="24"/>
      <c r="N3" s="24"/>
    </row>
    <row r="4" spans="2:14" ht="21">
      <c r="B4" s="13"/>
      <c r="D4" s="14"/>
      <c r="E4" s="20"/>
      <c r="F4" s="21"/>
      <c r="G4" s="22"/>
      <c r="H4" s="23"/>
      <c r="I4" s="23"/>
      <c r="J4" s="23"/>
      <c r="K4" s="23"/>
      <c r="L4" s="24"/>
      <c r="M4" s="24"/>
      <c r="N4" s="24"/>
    </row>
    <row r="5" spans="2:15" s="25" customFormat="1" ht="25.5">
      <c r="B5" s="116" t="s">
        <v>28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26"/>
      <c r="O5" s="26"/>
    </row>
    <row r="6" spans="2:15" s="25" customFormat="1" ht="25.5">
      <c r="B6" s="116" t="s">
        <v>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26"/>
      <c r="O6" s="26"/>
    </row>
    <row r="7" spans="2:15" s="25" customFormat="1" ht="25.5">
      <c r="B7" s="118" t="s">
        <v>30</v>
      </c>
      <c r="C7" s="118"/>
      <c r="D7" s="118"/>
      <c r="E7" s="118"/>
      <c r="F7" s="118"/>
      <c r="G7" s="118"/>
      <c r="H7" s="118"/>
      <c r="I7" s="27"/>
      <c r="J7" s="28"/>
      <c r="K7" s="28"/>
      <c r="L7" s="27"/>
      <c r="M7" s="27"/>
      <c r="N7" s="26"/>
      <c r="O7" s="26"/>
    </row>
    <row r="8" spans="2:15" s="25" customFormat="1" ht="25.5">
      <c r="B8" s="76"/>
      <c r="C8" s="76"/>
      <c r="D8" s="76"/>
      <c r="E8" s="76"/>
      <c r="F8" s="76"/>
      <c r="G8" s="76"/>
      <c r="H8" s="76"/>
      <c r="I8" s="27"/>
      <c r="J8" s="28"/>
      <c r="K8" s="28"/>
      <c r="L8" s="27"/>
      <c r="M8" s="27"/>
      <c r="N8" s="26"/>
      <c r="O8" s="26"/>
    </row>
    <row r="9" spans="1:15" ht="54" customHeight="1">
      <c r="A9" s="121" t="s">
        <v>31</v>
      </c>
      <c r="B9" s="124" t="s">
        <v>32</v>
      </c>
      <c r="C9" s="124"/>
      <c r="D9" s="125" t="s">
        <v>33</v>
      </c>
      <c r="E9" s="127" t="s">
        <v>34</v>
      </c>
      <c r="F9" s="125"/>
      <c r="G9" s="128"/>
      <c r="H9" s="129" t="s">
        <v>35</v>
      </c>
      <c r="I9" s="129"/>
      <c r="J9" s="129"/>
      <c r="K9" s="129"/>
      <c r="L9" s="129"/>
      <c r="M9" s="129"/>
      <c r="N9" s="129"/>
      <c r="O9" s="130"/>
    </row>
    <row r="10" spans="1:15" ht="20.25">
      <c r="A10" s="122"/>
      <c r="B10" s="124"/>
      <c r="C10" s="124"/>
      <c r="D10" s="126"/>
      <c r="E10" s="124" t="s">
        <v>36</v>
      </c>
      <c r="F10" s="131" t="s">
        <v>37</v>
      </c>
      <c r="G10" s="131" t="s">
        <v>38</v>
      </c>
      <c r="H10" s="132" t="s">
        <v>2</v>
      </c>
      <c r="I10" s="30">
        <v>2014</v>
      </c>
      <c r="J10" s="29">
        <v>2015</v>
      </c>
      <c r="K10" s="29">
        <v>2016</v>
      </c>
      <c r="L10" s="30">
        <v>2017</v>
      </c>
      <c r="M10" s="30">
        <v>2018</v>
      </c>
      <c r="N10" s="30">
        <v>2019</v>
      </c>
      <c r="O10" s="30">
        <v>2020</v>
      </c>
    </row>
    <row r="11" spans="1:15" ht="20.25">
      <c r="A11" s="123"/>
      <c r="B11" s="124"/>
      <c r="C11" s="124"/>
      <c r="D11" s="126"/>
      <c r="E11" s="124"/>
      <c r="F11" s="131"/>
      <c r="G11" s="131"/>
      <c r="H11" s="132"/>
      <c r="I11" s="30" t="s">
        <v>39</v>
      </c>
      <c r="J11" s="29" t="s">
        <v>39</v>
      </c>
      <c r="K11" s="29" t="s">
        <v>39</v>
      </c>
      <c r="L11" s="31" t="s">
        <v>39</v>
      </c>
      <c r="M11" s="30" t="s">
        <v>39</v>
      </c>
      <c r="N11" s="30" t="s">
        <v>39</v>
      </c>
      <c r="O11" s="30" t="s">
        <v>39</v>
      </c>
    </row>
    <row r="12" spans="1:15" s="36" customFormat="1" ht="15.75">
      <c r="A12" s="32">
        <v>1</v>
      </c>
      <c r="B12" s="119">
        <v>2</v>
      </c>
      <c r="C12" s="120"/>
      <c r="D12" s="33">
        <v>3</v>
      </c>
      <c r="E12" s="34">
        <v>4</v>
      </c>
      <c r="F12" s="35">
        <v>5</v>
      </c>
      <c r="G12" s="35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</row>
    <row r="13" spans="1:15" ht="33.75" customHeight="1">
      <c r="A13" s="37"/>
      <c r="B13" s="133" t="s">
        <v>40</v>
      </c>
      <c r="C13" s="134"/>
      <c r="D13" s="38" t="s">
        <v>41</v>
      </c>
      <c r="E13" s="39" t="s">
        <v>42</v>
      </c>
      <c r="F13" s="40" t="s">
        <v>42</v>
      </c>
      <c r="G13" s="40" t="s">
        <v>42</v>
      </c>
      <c r="H13" s="79">
        <f>SUM(H14:H18)</f>
        <v>100603.40000000002</v>
      </c>
      <c r="I13" s="79">
        <f aca="true" t="shared" si="0" ref="I13:O13">I14+I16+I18</f>
        <v>15589.900000000001</v>
      </c>
      <c r="J13" s="79">
        <f t="shared" si="0"/>
        <v>14488.599999999999</v>
      </c>
      <c r="K13" s="79">
        <f t="shared" si="0"/>
        <v>16421.3</v>
      </c>
      <c r="L13" s="79">
        <f>L14+L16+L18+L17</f>
        <v>22503.100000000002</v>
      </c>
      <c r="M13" s="79">
        <f t="shared" si="0"/>
        <v>10593.5</v>
      </c>
      <c r="N13" s="79">
        <f t="shared" si="0"/>
        <v>10503.5</v>
      </c>
      <c r="O13" s="79">
        <f t="shared" si="0"/>
        <v>10503.5</v>
      </c>
    </row>
    <row r="14" spans="1:15" ht="130.5" customHeight="1">
      <c r="A14" s="37"/>
      <c r="B14" s="135"/>
      <c r="C14" s="136"/>
      <c r="D14" s="41" t="s">
        <v>84</v>
      </c>
      <c r="E14" s="39">
        <v>702</v>
      </c>
      <c r="F14" s="40" t="s">
        <v>42</v>
      </c>
      <c r="G14" s="40" t="s">
        <v>42</v>
      </c>
      <c r="H14" s="80">
        <f>SUM(I14:O14)</f>
        <v>2887.3</v>
      </c>
      <c r="I14" s="80">
        <f aca="true" t="shared" si="1" ref="I14:O14">I20</f>
        <v>102.6</v>
      </c>
      <c r="J14" s="80">
        <f t="shared" si="1"/>
        <v>246.5</v>
      </c>
      <c r="K14" s="80">
        <f>K20</f>
        <v>1999.5</v>
      </c>
      <c r="L14" s="80">
        <f t="shared" si="1"/>
        <v>227</v>
      </c>
      <c r="M14" s="80">
        <f t="shared" si="1"/>
        <v>163.9</v>
      </c>
      <c r="N14" s="80">
        <f t="shared" si="1"/>
        <v>73.9</v>
      </c>
      <c r="O14" s="80">
        <f t="shared" si="1"/>
        <v>73.9</v>
      </c>
    </row>
    <row r="15" spans="1:15" ht="20.25">
      <c r="A15" s="42"/>
      <c r="B15" s="43"/>
      <c r="C15" s="44"/>
      <c r="D15" s="41" t="s">
        <v>43</v>
      </c>
      <c r="E15" s="39"/>
      <c r="F15" s="40"/>
      <c r="G15" s="40"/>
      <c r="H15" s="80"/>
      <c r="I15" s="80"/>
      <c r="J15" s="80"/>
      <c r="K15" s="80"/>
      <c r="L15" s="80"/>
      <c r="M15" s="80"/>
      <c r="N15" s="80"/>
      <c r="O15" s="80"/>
    </row>
    <row r="16" spans="1:15" ht="82.5" customHeight="1">
      <c r="A16" s="42"/>
      <c r="B16" s="43"/>
      <c r="C16" s="44"/>
      <c r="D16" s="41" t="s">
        <v>44</v>
      </c>
      <c r="E16" s="39">
        <v>703</v>
      </c>
      <c r="F16" s="40" t="s">
        <v>42</v>
      </c>
      <c r="G16" s="40" t="s">
        <v>42</v>
      </c>
      <c r="H16" s="80">
        <f>SUM(I16:O16)</f>
        <v>91705.10000000002</v>
      </c>
      <c r="I16" s="80">
        <f aca="true" t="shared" si="2" ref="I16:O16">I22+I45+I55</f>
        <v>15287.300000000001</v>
      </c>
      <c r="J16" s="80">
        <f t="shared" si="2"/>
        <v>14073.8</v>
      </c>
      <c r="K16" s="80">
        <f t="shared" si="2"/>
        <v>14282.5</v>
      </c>
      <c r="L16" s="80">
        <f t="shared" si="2"/>
        <v>16772.7</v>
      </c>
      <c r="M16" s="80">
        <f t="shared" si="2"/>
        <v>10429.6</v>
      </c>
      <c r="N16" s="80">
        <f t="shared" si="2"/>
        <v>10429.6</v>
      </c>
      <c r="O16" s="80">
        <f t="shared" si="2"/>
        <v>10429.6</v>
      </c>
    </row>
    <row r="17" spans="1:15" ht="50.25" customHeight="1">
      <c r="A17" s="42"/>
      <c r="B17" s="43"/>
      <c r="C17" s="44"/>
      <c r="D17" s="41" t="s">
        <v>93</v>
      </c>
      <c r="E17" s="39">
        <v>702</v>
      </c>
      <c r="F17" s="40" t="s">
        <v>42</v>
      </c>
      <c r="G17" s="40" t="s">
        <v>42</v>
      </c>
      <c r="H17" s="80">
        <f>SUM(I17:O17)</f>
        <v>2177.4</v>
      </c>
      <c r="I17" s="80">
        <v>0</v>
      </c>
      <c r="J17" s="80">
        <v>0</v>
      </c>
      <c r="K17" s="80">
        <v>0</v>
      </c>
      <c r="L17" s="80">
        <f>L21</f>
        <v>2177.4</v>
      </c>
      <c r="M17" s="80">
        <v>0</v>
      </c>
      <c r="N17" s="80">
        <v>0</v>
      </c>
      <c r="O17" s="80">
        <v>0</v>
      </c>
    </row>
    <row r="18" spans="1:15" ht="120.75" customHeight="1">
      <c r="A18" s="42"/>
      <c r="B18" s="43"/>
      <c r="C18" s="44"/>
      <c r="D18" s="41" t="s">
        <v>85</v>
      </c>
      <c r="E18" s="39">
        <v>702</v>
      </c>
      <c r="F18" s="40" t="s">
        <v>42</v>
      </c>
      <c r="G18" s="40" t="s">
        <v>42</v>
      </c>
      <c r="H18" s="80">
        <f>SUM(I18:O18)</f>
        <v>3833.6</v>
      </c>
      <c r="I18" s="80">
        <f aca="true" t="shared" si="3" ref="I18:O18">I37</f>
        <v>200</v>
      </c>
      <c r="J18" s="80">
        <f t="shared" si="3"/>
        <v>168.3</v>
      </c>
      <c r="K18" s="80">
        <f>K37</f>
        <v>139.3</v>
      </c>
      <c r="L18" s="80">
        <f t="shared" si="3"/>
        <v>3326</v>
      </c>
      <c r="M18" s="80">
        <f t="shared" si="3"/>
        <v>0</v>
      </c>
      <c r="N18" s="80">
        <f t="shared" si="3"/>
        <v>0</v>
      </c>
      <c r="O18" s="80">
        <f t="shared" si="3"/>
        <v>0</v>
      </c>
    </row>
    <row r="19" spans="1:15" ht="24.75" customHeight="1">
      <c r="A19" s="137"/>
      <c r="B19" s="139" t="s">
        <v>45</v>
      </c>
      <c r="C19" s="140"/>
      <c r="D19" s="41" t="s">
        <v>41</v>
      </c>
      <c r="E19" s="45" t="s">
        <v>42</v>
      </c>
      <c r="F19" s="46" t="s">
        <v>42</v>
      </c>
      <c r="G19" s="46" t="s">
        <v>42</v>
      </c>
      <c r="H19" s="81">
        <f>SUM(H20:H22)</f>
        <v>10209.600000000002</v>
      </c>
      <c r="I19" s="81">
        <f>I20+I22</f>
        <v>2618.8</v>
      </c>
      <c r="J19" s="81">
        <f aca="true" t="shared" si="4" ref="J19:O19">J20+J22</f>
        <v>509.5</v>
      </c>
      <c r="K19" s="81">
        <f t="shared" si="4"/>
        <v>3067.2</v>
      </c>
      <c r="L19" s="81">
        <f>L20+L22+L21</f>
        <v>3582.4</v>
      </c>
      <c r="M19" s="81">
        <f t="shared" si="4"/>
        <v>203.9</v>
      </c>
      <c r="N19" s="81">
        <f t="shared" si="4"/>
        <v>113.9</v>
      </c>
      <c r="O19" s="81">
        <f t="shared" si="4"/>
        <v>113.9</v>
      </c>
    </row>
    <row r="20" spans="1:15" ht="102.75" customHeight="1">
      <c r="A20" s="138"/>
      <c r="B20" s="141"/>
      <c r="C20" s="142"/>
      <c r="D20" s="48" t="s">
        <v>86</v>
      </c>
      <c r="E20" s="98">
        <v>702</v>
      </c>
      <c r="F20" s="153" t="s">
        <v>42</v>
      </c>
      <c r="G20" s="153" t="s">
        <v>42</v>
      </c>
      <c r="H20" s="78">
        <f>SUM(I20:O20)</f>
        <v>2887.3</v>
      </c>
      <c r="I20" s="78">
        <f>I23+I26+I30+I31+I24+I29+I33</f>
        <v>102.6</v>
      </c>
      <c r="J20" s="78">
        <f>J23+J26+J30+J31+J32+J24+J29+J33</f>
        <v>246.5</v>
      </c>
      <c r="K20" s="78">
        <f>K23+K26+K30+K31+K32+K24+K29+K35+K34</f>
        <v>1999.5</v>
      </c>
      <c r="L20" s="78">
        <f>L23+L24+L26+L29+L30+L31+L32+L35</f>
        <v>227</v>
      </c>
      <c r="M20" s="78">
        <f>M23+M26+M30+M31+M32+M24+M29+M33</f>
        <v>163.9</v>
      </c>
      <c r="N20" s="78">
        <f>N23+N26+N30+N31+N32+N24+N29+N33</f>
        <v>73.9</v>
      </c>
      <c r="O20" s="78">
        <f>O23+O26+O30+O31+O32+O24+O29+O33</f>
        <v>73.9</v>
      </c>
    </row>
    <row r="21" spans="1:15" ht="52.5" customHeight="1">
      <c r="A21" s="47"/>
      <c r="B21" s="141"/>
      <c r="C21" s="142"/>
      <c r="D21" s="95" t="s">
        <v>93</v>
      </c>
      <c r="E21" s="99"/>
      <c r="F21" s="154"/>
      <c r="G21" s="154"/>
      <c r="H21" s="78">
        <f>SUM(I21:O21)</f>
        <v>2177.4</v>
      </c>
      <c r="I21" s="78">
        <v>0</v>
      </c>
      <c r="J21" s="78">
        <v>0</v>
      </c>
      <c r="K21" s="78">
        <v>0</v>
      </c>
      <c r="L21" s="78">
        <f>L34</f>
        <v>2177.4</v>
      </c>
      <c r="M21" s="78">
        <v>0</v>
      </c>
      <c r="N21" s="78">
        <v>0</v>
      </c>
      <c r="O21" s="78">
        <v>0</v>
      </c>
    </row>
    <row r="22" spans="1:15" ht="90" customHeight="1">
      <c r="A22" s="47"/>
      <c r="B22" s="143"/>
      <c r="C22" s="144"/>
      <c r="D22" s="41" t="s">
        <v>44</v>
      </c>
      <c r="E22" s="45">
        <v>703</v>
      </c>
      <c r="F22" s="40" t="s">
        <v>42</v>
      </c>
      <c r="G22" s="40" t="s">
        <v>42</v>
      </c>
      <c r="H22" s="78">
        <f>SUM(I22:O22)</f>
        <v>5144.900000000001</v>
      </c>
      <c r="I22" s="78">
        <f>I27+I25+I28+I32</f>
        <v>2516.2000000000003</v>
      </c>
      <c r="J22" s="78">
        <f aca="true" t="shared" si="5" ref="J22:O22">J27+J25+J28+J32</f>
        <v>263</v>
      </c>
      <c r="K22" s="78">
        <f>K27+K25+K28+K32+K33</f>
        <v>1067.7</v>
      </c>
      <c r="L22" s="78">
        <f>L25+L27+L28+L33</f>
        <v>1178</v>
      </c>
      <c r="M22" s="78">
        <f t="shared" si="5"/>
        <v>40</v>
      </c>
      <c r="N22" s="78">
        <f t="shared" si="5"/>
        <v>40</v>
      </c>
      <c r="O22" s="78">
        <f t="shared" si="5"/>
        <v>40</v>
      </c>
    </row>
    <row r="23" spans="1:15" ht="66" customHeight="1">
      <c r="A23" s="49"/>
      <c r="B23" s="145" t="s">
        <v>46</v>
      </c>
      <c r="C23" s="146"/>
      <c r="D23" s="151" t="s">
        <v>86</v>
      </c>
      <c r="E23" s="45">
        <v>702</v>
      </c>
      <c r="F23" s="46" t="s">
        <v>47</v>
      </c>
      <c r="G23" s="46" t="s">
        <v>48</v>
      </c>
      <c r="H23" s="78">
        <f>SUM(I23:O23)</f>
        <v>242.6</v>
      </c>
      <c r="I23" s="78">
        <v>42.6</v>
      </c>
      <c r="J23" s="78">
        <v>200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1:15" ht="63.75" customHeight="1">
      <c r="A24" s="49"/>
      <c r="B24" s="147"/>
      <c r="C24" s="148"/>
      <c r="D24" s="152"/>
      <c r="E24" s="45">
        <v>702</v>
      </c>
      <c r="F24" s="46" t="s">
        <v>47</v>
      </c>
      <c r="G24" s="46" t="s">
        <v>49</v>
      </c>
      <c r="H24" s="78">
        <f aca="true" t="shared" si="6" ref="H24:H33">SUM(I24:O24)</f>
        <v>203.20000000000002</v>
      </c>
      <c r="I24" s="78">
        <v>0</v>
      </c>
      <c r="J24" s="78">
        <v>0</v>
      </c>
      <c r="K24" s="78">
        <v>63</v>
      </c>
      <c r="L24" s="78">
        <v>70</v>
      </c>
      <c r="M24" s="78">
        <v>23.4</v>
      </c>
      <c r="N24" s="78">
        <v>23.4</v>
      </c>
      <c r="O24" s="78">
        <v>23.4</v>
      </c>
    </row>
    <row r="25" spans="1:15" ht="79.5" customHeight="1">
      <c r="A25" s="49"/>
      <c r="B25" s="149"/>
      <c r="C25" s="150"/>
      <c r="D25" s="41" t="s">
        <v>44</v>
      </c>
      <c r="E25" s="45">
        <v>703</v>
      </c>
      <c r="F25" s="46" t="s">
        <v>50</v>
      </c>
      <c r="G25" s="46" t="s">
        <v>49</v>
      </c>
      <c r="H25" s="78">
        <f t="shared" si="6"/>
        <v>119.1</v>
      </c>
      <c r="I25" s="78">
        <v>0</v>
      </c>
      <c r="J25" s="78">
        <v>0</v>
      </c>
      <c r="K25" s="78">
        <v>49.1</v>
      </c>
      <c r="L25" s="78">
        <v>70</v>
      </c>
      <c r="M25" s="78">
        <v>0</v>
      </c>
      <c r="N25" s="78">
        <v>0</v>
      </c>
      <c r="O25" s="78">
        <v>0</v>
      </c>
    </row>
    <row r="26" spans="1:15" s="52" customFormat="1" ht="105" customHeight="1">
      <c r="A26" s="50"/>
      <c r="B26" s="102" t="s">
        <v>51</v>
      </c>
      <c r="C26" s="103"/>
      <c r="D26" s="51" t="s">
        <v>86</v>
      </c>
      <c r="E26" s="45">
        <v>702</v>
      </c>
      <c r="F26" s="46" t="s">
        <v>47</v>
      </c>
      <c r="G26" s="46" t="s">
        <v>52</v>
      </c>
      <c r="H26" s="78">
        <f t="shared" si="6"/>
        <v>90</v>
      </c>
      <c r="I26" s="82">
        <v>0</v>
      </c>
      <c r="J26" s="83">
        <v>0</v>
      </c>
      <c r="K26" s="83">
        <v>0</v>
      </c>
      <c r="L26" s="82">
        <v>0</v>
      </c>
      <c r="M26" s="82">
        <v>90</v>
      </c>
      <c r="N26" s="82">
        <v>0</v>
      </c>
      <c r="O26" s="82">
        <v>0</v>
      </c>
    </row>
    <row r="27" spans="1:15" ht="69" customHeight="1">
      <c r="A27" s="49"/>
      <c r="B27" s="104" t="s">
        <v>53</v>
      </c>
      <c r="C27" s="105"/>
      <c r="D27" s="110" t="s">
        <v>44</v>
      </c>
      <c r="E27" s="45">
        <v>703</v>
      </c>
      <c r="F27" s="46" t="s">
        <v>50</v>
      </c>
      <c r="G27" s="46" t="s">
        <v>48</v>
      </c>
      <c r="H27" s="78">
        <f t="shared" si="6"/>
        <v>322.3</v>
      </c>
      <c r="I27" s="78">
        <v>59.3</v>
      </c>
      <c r="J27" s="78">
        <v>263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65.25" customHeight="1">
      <c r="A28" s="49"/>
      <c r="B28" s="106"/>
      <c r="C28" s="107"/>
      <c r="D28" s="111"/>
      <c r="E28" s="45">
        <v>703</v>
      </c>
      <c r="F28" s="46" t="s">
        <v>50</v>
      </c>
      <c r="G28" s="46" t="s">
        <v>54</v>
      </c>
      <c r="H28" s="78">
        <f t="shared" si="6"/>
        <v>422.8</v>
      </c>
      <c r="I28" s="78">
        <v>0</v>
      </c>
      <c r="J28" s="78">
        <v>0</v>
      </c>
      <c r="K28" s="78">
        <v>122.8</v>
      </c>
      <c r="L28" s="78">
        <v>180</v>
      </c>
      <c r="M28" s="78">
        <v>40</v>
      </c>
      <c r="N28" s="78">
        <v>40</v>
      </c>
      <c r="O28" s="78">
        <v>40</v>
      </c>
    </row>
    <row r="29" spans="1:15" ht="96" customHeight="1">
      <c r="A29" s="49"/>
      <c r="B29" s="108"/>
      <c r="C29" s="109"/>
      <c r="D29" s="51" t="s">
        <v>86</v>
      </c>
      <c r="E29" s="45">
        <v>702</v>
      </c>
      <c r="F29" s="46" t="s">
        <v>47</v>
      </c>
      <c r="G29" s="46" t="s">
        <v>54</v>
      </c>
      <c r="H29" s="78">
        <f t="shared" si="6"/>
        <v>420.5</v>
      </c>
      <c r="I29" s="78">
        <v>0</v>
      </c>
      <c r="J29" s="78">
        <v>0</v>
      </c>
      <c r="K29" s="78">
        <v>132</v>
      </c>
      <c r="L29" s="78">
        <v>157</v>
      </c>
      <c r="M29" s="78">
        <v>30.5</v>
      </c>
      <c r="N29" s="78">
        <v>50.5</v>
      </c>
      <c r="O29" s="78">
        <v>50.5</v>
      </c>
    </row>
    <row r="30" spans="1:15" ht="106.5" customHeight="1">
      <c r="A30" s="49"/>
      <c r="B30" s="102" t="s">
        <v>55</v>
      </c>
      <c r="C30" s="103"/>
      <c r="D30" s="51" t="s">
        <v>86</v>
      </c>
      <c r="E30" s="45">
        <v>702</v>
      </c>
      <c r="F30" s="46" t="s">
        <v>56</v>
      </c>
      <c r="G30" s="46" t="s">
        <v>57</v>
      </c>
      <c r="H30" s="78">
        <f t="shared" si="6"/>
        <v>56.5</v>
      </c>
      <c r="I30" s="78">
        <v>10</v>
      </c>
      <c r="J30" s="78">
        <v>46.5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1:15" ht="96.75" customHeight="1">
      <c r="A31" s="49"/>
      <c r="B31" s="155" t="s">
        <v>58</v>
      </c>
      <c r="C31" s="156"/>
      <c r="D31" s="51" t="s">
        <v>86</v>
      </c>
      <c r="E31" s="45">
        <v>702</v>
      </c>
      <c r="F31" s="46" t="s">
        <v>47</v>
      </c>
      <c r="G31" s="46" t="s">
        <v>52</v>
      </c>
      <c r="H31" s="78">
        <f t="shared" si="6"/>
        <v>50</v>
      </c>
      <c r="I31" s="84">
        <v>50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1:15" ht="97.5" customHeight="1">
      <c r="A32" s="53"/>
      <c r="B32" s="157" t="s">
        <v>59</v>
      </c>
      <c r="C32" s="158"/>
      <c r="D32" s="51" t="s">
        <v>86</v>
      </c>
      <c r="E32" s="45">
        <v>702</v>
      </c>
      <c r="F32" s="46" t="s">
        <v>60</v>
      </c>
      <c r="G32" s="46" t="s">
        <v>61</v>
      </c>
      <c r="H32" s="78">
        <f t="shared" si="6"/>
        <v>2456.9</v>
      </c>
      <c r="I32" s="78">
        <v>2456.9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1:15" ht="93.75" customHeight="1">
      <c r="A33" s="53"/>
      <c r="B33" s="145" t="s">
        <v>80</v>
      </c>
      <c r="C33" s="146"/>
      <c r="D33" s="51" t="str">
        <f>$D$16</f>
        <v>управление финансов администрации Добринского муниципального района</v>
      </c>
      <c r="E33" s="45">
        <v>703</v>
      </c>
      <c r="F33" s="46" t="s">
        <v>50</v>
      </c>
      <c r="G33" s="46" t="s">
        <v>79</v>
      </c>
      <c r="H33" s="78">
        <f t="shared" si="6"/>
        <v>1843.8</v>
      </c>
      <c r="I33" s="82">
        <v>0</v>
      </c>
      <c r="J33" s="83">
        <v>0</v>
      </c>
      <c r="K33" s="83">
        <v>895.8</v>
      </c>
      <c r="L33" s="82">
        <v>928</v>
      </c>
      <c r="M33" s="82">
        <v>20</v>
      </c>
      <c r="N33" s="82">
        <v>0</v>
      </c>
      <c r="O33" s="82">
        <v>0</v>
      </c>
    </row>
    <row r="34" spans="1:15" ht="93.75" customHeight="1">
      <c r="A34" s="53"/>
      <c r="B34" s="147"/>
      <c r="C34" s="148"/>
      <c r="D34" s="94" t="s">
        <v>93</v>
      </c>
      <c r="E34" s="96">
        <v>702</v>
      </c>
      <c r="F34" s="97" t="s">
        <v>47</v>
      </c>
      <c r="G34" s="97" t="s">
        <v>79</v>
      </c>
      <c r="H34" s="78">
        <f>SUM(I34:O34)</f>
        <v>3920.9</v>
      </c>
      <c r="I34" s="82">
        <v>0</v>
      </c>
      <c r="J34" s="83">
        <v>0</v>
      </c>
      <c r="K34" s="83">
        <v>1743.5</v>
      </c>
      <c r="L34" s="82">
        <v>2177.4</v>
      </c>
      <c r="M34" s="82">
        <v>0</v>
      </c>
      <c r="N34" s="82">
        <v>0</v>
      </c>
      <c r="O34" s="82">
        <v>0</v>
      </c>
    </row>
    <row r="35" spans="1:15" ht="93.75" customHeight="1">
      <c r="A35" s="53"/>
      <c r="B35" s="157" t="s">
        <v>81</v>
      </c>
      <c r="C35" s="158"/>
      <c r="D35" s="51" t="s">
        <v>86</v>
      </c>
      <c r="E35" s="45">
        <v>702</v>
      </c>
      <c r="F35" s="46" t="s">
        <v>47</v>
      </c>
      <c r="G35" s="46" t="s">
        <v>82</v>
      </c>
      <c r="H35" s="78">
        <f>SUM(I35:O35)</f>
        <v>61</v>
      </c>
      <c r="I35" s="78">
        <v>0</v>
      </c>
      <c r="J35" s="78">
        <v>0</v>
      </c>
      <c r="K35" s="78">
        <v>61</v>
      </c>
      <c r="L35" s="78">
        <v>0</v>
      </c>
      <c r="M35" s="78">
        <v>0</v>
      </c>
      <c r="N35" s="78">
        <v>0</v>
      </c>
      <c r="O35" s="78">
        <v>0</v>
      </c>
    </row>
    <row r="36" spans="1:15" s="54" customFormat="1" ht="51" customHeight="1">
      <c r="A36" s="37"/>
      <c r="B36" s="139" t="s">
        <v>62</v>
      </c>
      <c r="C36" s="140"/>
      <c r="D36" s="41" t="s">
        <v>41</v>
      </c>
      <c r="E36" s="45" t="s">
        <v>42</v>
      </c>
      <c r="F36" s="46" t="s">
        <v>42</v>
      </c>
      <c r="G36" s="46" t="s">
        <v>42</v>
      </c>
      <c r="H36" s="85">
        <f>H37</f>
        <v>3833.6</v>
      </c>
      <c r="I36" s="85">
        <f>I37</f>
        <v>200</v>
      </c>
      <c r="J36" s="85">
        <f aca="true" t="shared" si="7" ref="J36:O36">J37</f>
        <v>168.3</v>
      </c>
      <c r="K36" s="85">
        <f t="shared" si="7"/>
        <v>139.3</v>
      </c>
      <c r="L36" s="85">
        <f t="shared" si="7"/>
        <v>3326</v>
      </c>
      <c r="M36" s="85">
        <f t="shared" si="7"/>
        <v>0</v>
      </c>
      <c r="N36" s="85">
        <f t="shared" si="7"/>
        <v>0</v>
      </c>
      <c r="O36" s="85">
        <f t="shared" si="7"/>
        <v>0</v>
      </c>
    </row>
    <row r="37" spans="1:15" s="54" customFormat="1" ht="133.5" customHeight="1">
      <c r="A37" s="37"/>
      <c r="B37" s="143"/>
      <c r="C37" s="144"/>
      <c r="D37" s="48" t="s">
        <v>83</v>
      </c>
      <c r="E37" s="45">
        <v>702</v>
      </c>
      <c r="F37" s="46" t="s">
        <v>42</v>
      </c>
      <c r="G37" s="46" t="s">
        <v>42</v>
      </c>
      <c r="H37" s="85">
        <f>SUM(I37:O37)</f>
        <v>3833.6</v>
      </c>
      <c r="I37" s="85">
        <f>I38+I42+I39+I40</f>
        <v>200</v>
      </c>
      <c r="J37" s="85">
        <f aca="true" t="shared" si="8" ref="J37:O37">J38+J42+J39+J40</f>
        <v>168.3</v>
      </c>
      <c r="K37" s="85">
        <v>139.3</v>
      </c>
      <c r="L37" s="85">
        <f>L38+L39+L40+L41+L42</f>
        <v>3326</v>
      </c>
      <c r="M37" s="85">
        <f t="shared" si="8"/>
        <v>0</v>
      </c>
      <c r="N37" s="85">
        <f t="shared" si="8"/>
        <v>0</v>
      </c>
      <c r="O37" s="85">
        <f t="shared" si="8"/>
        <v>0</v>
      </c>
    </row>
    <row r="38" spans="1:15" ht="66" customHeight="1">
      <c r="A38" s="55"/>
      <c r="B38" s="164" t="s">
        <v>89</v>
      </c>
      <c r="C38" s="165"/>
      <c r="D38" s="151" t="s">
        <v>87</v>
      </c>
      <c r="E38" s="45">
        <v>702</v>
      </c>
      <c r="F38" s="46" t="s">
        <v>47</v>
      </c>
      <c r="G38" s="46" t="s">
        <v>52</v>
      </c>
      <c r="H38" s="78">
        <f>SUM(I38:O38)</f>
        <v>50</v>
      </c>
      <c r="I38" s="80">
        <v>50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1:15" ht="61.5" customHeight="1">
      <c r="A39" s="55"/>
      <c r="B39" s="166"/>
      <c r="C39" s="167"/>
      <c r="D39" s="170"/>
      <c r="E39" s="45">
        <v>702</v>
      </c>
      <c r="F39" s="46" t="s">
        <v>47</v>
      </c>
      <c r="G39" s="46" t="s">
        <v>63</v>
      </c>
      <c r="H39" s="78">
        <f>SUM(I39:O39)</f>
        <v>168.3</v>
      </c>
      <c r="I39" s="80">
        <v>0</v>
      </c>
      <c r="J39" s="80">
        <v>168.3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1:15" ht="152.25" customHeight="1">
      <c r="A40" s="55"/>
      <c r="B40" s="166"/>
      <c r="C40" s="167"/>
      <c r="D40" s="170"/>
      <c r="E40" s="98">
        <v>702</v>
      </c>
      <c r="F40" s="46" t="s">
        <v>56</v>
      </c>
      <c r="G40" s="100" t="s">
        <v>88</v>
      </c>
      <c r="H40" s="78">
        <f>SUM(I40:O40)</f>
        <v>139.3</v>
      </c>
      <c r="I40" s="80">
        <v>0</v>
      </c>
      <c r="J40" s="80">
        <v>0</v>
      </c>
      <c r="K40" s="80">
        <v>139.3</v>
      </c>
      <c r="L40" s="80">
        <v>0</v>
      </c>
      <c r="M40" s="80">
        <v>0</v>
      </c>
      <c r="N40" s="80">
        <v>0</v>
      </c>
      <c r="O40" s="80">
        <v>0</v>
      </c>
    </row>
    <row r="41" spans="1:15" ht="42.75" customHeight="1">
      <c r="A41" s="55"/>
      <c r="B41" s="168"/>
      <c r="C41" s="169"/>
      <c r="D41" s="152"/>
      <c r="E41" s="99"/>
      <c r="F41" s="46" t="s">
        <v>90</v>
      </c>
      <c r="G41" s="101"/>
      <c r="H41" s="78">
        <v>0</v>
      </c>
      <c r="I41" s="80">
        <v>0</v>
      </c>
      <c r="J41" s="80">
        <v>0</v>
      </c>
      <c r="K41" s="80">
        <v>0</v>
      </c>
      <c r="L41" s="80">
        <v>3326</v>
      </c>
      <c r="M41" s="80">
        <v>0</v>
      </c>
      <c r="N41" s="80">
        <v>0</v>
      </c>
      <c r="O41" s="80">
        <v>0</v>
      </c>
    </row>
    <row r="42" spans="1:15" s="54" customFormat="1" ht="183" customHeight="1">
      <c r="A42" s="56"/>
      <c r="B42" s="162" t="s">
        <v>64</v>
      </c>
      <c r="C42" s="163"/>
      <c r="D42" s="41" t="s">
        <v>87</v>
      </c>
      <c r="E42" s="45">
        <v>702</v>
      </c>
      <c r="F42" s="46" t="s">
        <v>47</v>
      </c>
      <c r="G42" s="46" t="s">
        <v>52</v>
      </c>
      <c r="H42" s="78">
        <f>SUM(I42:O42)</f>
        <v>150</v>
      </c>
      <c r="I42" s="78">
        <v>150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1:15" s="54" customFormat="1" ht="24" customHeight="1">
      <c r="A43" s="56"/>
      <c r="B43" s="161" t="s">
        <v>65</v>
      </c>
      <c r="C43" s="161"/>
      <c r="D43" s="57" t="s">
        <v>41</v>
      </c>
      <c r="E43" s="45" t="s">
        <v>42</v>
      </c>
      <c r="F43" s="46" t="s">
        <v>42</v>
      </c>
      <c r="G43" s="46" t="s">
        <v>42</v>
      </c>
      <c r="H43" s="85">
        <f>H45</f>
        <v>84115.7</v>
      </c>
      <c r="I43" s="85">
        <f aca="true" t="shared" si="9" ref="I43:O43">I45</f>
        <v>12410.6</v>
      </c>
      <c r="J43" s="85">
        <f t="shared" si="9"/>
        <v>13741.8</v>
      </c>
      <c r="K43" s="85">
        <f>K45</f>
        <v>13199.8</v>
      </c>
      <c r="L43" s="85">
        <f t="shared" si="9"/>
        <v>15094.7</v>
      </c>
      <c r="M43" s="85">
        <f t="shared" si="9"/>
        <v>9889.6</v>
      </c>
      <c r="N43" s="85">
        <f t="shared" si="9"/>
        <v>9889.6</v>
      </c>
      <c r="O43" s="85">
        <f t="shared" si="9"/>
        <v>9889.6</v>
      </c>
    </row>
    <row r="44" spans="1:15" s="54" customFormat="1" ht="19.5" customHeight="1">
      <c r="A44" s="58"/>
      <c r="B44" s="161"/>
      <c r="C44" s="161"/>
      <c r="D44" s="59" t="s">
        <v>66</v>
      </c>
      <c r="E44" s="45"/>
      <c r="F44" s="46"/>
      <c r="G44" s="46"/>
      <c r="H44" s="78"/>
      <c r="I44" s="78"/>
      <c r="J44" s="78"/>
      <c r="K44" s="78"/>
      <c r="L44" s="78"/>
      <c r="M44" s="78"/>
      <c r="N44" s="78"/>
      <c r="O44" s="78"/>
    </row>
    <row r="45" spans="1:15" s="54" customFormat="1" ht="74.25" customHeight="1">
      <c r="A45" s="58"/>
      <c r="B45" s="161"/>
      <c r="C45" s="161"/>
      <c r="D45" s="41" t="str">
        <f>$D$16</f>
        <v>управление финансов администрации Добринского муниципального района</v>
      </c>
      <c r="E45" s="45">
        <v>703</v>
      </c>
      <c r="F45" s="46" t="s">
        <v>42</v>
      </c>
      <c r="G45" s="46" t="s">
        <v>42</v>
      </c>
      <c r="H45" s="77">
        <f>SUM(H46:H52)</f>
        <v>84115.7</v>
      </c>
      <c r="I45" s="77">
        <f>SUM(I47:I52)</f>
        <v>12410.6</v>
      </c>
      <c r="J45" s="77">
        <f>SUM(J46:J52)</f>
        <v>13741.8</v>
      </c>
      <c r="K45" s="77">
        <f>SUM(K47:K52)</f>
        <v>13199.8</v>
      </c>
      <c r="L45" s="77">
        <f>SUM(L47:L52)</f>
        <v>15094.7</v>
      </c>
      <c r="M45" s="77">
        <f>SUM(M47:M52)</f>
        <v>9889.6</v>
      </c>
      <c r="N45" s="77">
        <f>SUM(N47:N52)</f>
        <v>9889.6</v>
      </c>
      <c r="O45" s="77">
        <f>SUM(O47:O52)</f>
        <v>9889.6</v>
      </c>
    </row>
    <row r="46" spans="1:15" s="54" customFormat="1" ht="135.75" customHeight="1">
      <c r="A46" s="58"/>
      <c r="B46" s="175" t="s">
        <v>92</v>
      </c>
      <c r="C46" s="176"/>
      <c r="D46" s="60" t="s">
        <v>44</v>
      </c>
      <c r="E46" s="61">
        <v>703</v>
      </c>
      <c r="F46" s="62" t="s">
        <v>50</v>
      </c>
      <c r="G46" s="62" t="s">
        <v>67</v>
      </c>
      <c r="H46" s="78">
        <f aca="true" t="shared" si="10" ref="H46:H53">SUM(I46:O46)</f>
        <v>1301.5</v>
      </c>
      <c r="I46" s="78">
        <v>0</v>
      </c>
      <c r="J46" s="78">
        <v>1301.5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1:15" s="54" customFormat="1" ht="30.75" customHeight="1">
      <c r="A47" s="58"/>
      <c r="B47" s="171" t="s">
        <v>91</v>
      </c>
      <c r="C47" s="171"/>
      <c r="D47" s="172" t="s">
        <v>44</v>
      </c>
      <c r="E47" s="45">
        <v>703</v>
      </c>
      <c r="F47" s="46" t="s">
        <v>50</v>
      </c>
      <c r="G47" s="46" t="s">
        <v>68</v>
      </c>
      <c r="H47" s="78">
        <f t="shared" si="10"/>
        <v>10113.6</v>
      </c>
      <c r="I47" s="77">
        <v>0</v>
      </c>
      <c r="J47" s="77">
        <v>10113.6</v>
      </c>
      <c r="K47" s="77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54" customFormat="1" ht="30.75" customHeight="1">
      <c r="A48" s="58"/>
      <c r="B48" s="171"/>
      <c r="C48" s="171"/>
      <c r="D48" s="173"/>
      <c r="E48" s="45">
        <v>703</v>
      </c>
      <c r="F48" s="46" t="s">
        <v>50</v>
      </c>
      <c r="G48" s="46" t="s">
        <v>69</v>
      </c>
      <c r="H48" s="78">
        <f t="shared" si="10"/>
        <v>44847.2</v>
      </c>
      <c r="I48" s="77">
        <v>0</v>
      </c>
      <c r="J48" s="77">
        <v>0</v>
      </c>
      <c r="K48" s="77">
        <v>9823.5</v>
      </c>
      <c r="L48" s="77">
        <v>10970.9</v>
      </c>
      <c r="M48" s="77">
        <v>8017.6</v>
      </c>
      <c r="N48" s="77">
        <v>8017.6</v>
      </c>
      <c r="O48" s="77">
        <v>8017.6</v>
      </c>
    </row>
    <row r="49" spans="1:15" s="54" customFormat="1" ht="30.75" customHeight="1">
      <c r="A49" s="58"/>
      <c r="B49" s="171"/>
      <c r="C49" s="171"/>
      <c r="D49" s="173"/>
      <c r="E49" s="45">
        <v>703</v>
      </c>
      <c r="F49" s="46" t="s">
        <v>50</v>
      </c>
      <c r="G49" s="46" t="s">
        <v>70</v>
      </c>
      <c r="H49" s="78">
        <f t="shared" si="10"/>
        <v>2076.7</v>
      </c>
      <c r="I49" s="77">
        <v>0</v>
      </c>
      <c r="J49" s="77">
        <v>2076.7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s="54" customFormat="1" ht="35.25" customHeight="1">
      <c r="A50" s="58"/>
      <c r="B50" s="171"/>
      <c r="C50" s="171"/>
      <c r="D50" s="173"/>
      <c r="E50" s="45">
        <v>703</v>
      </c>
      <c r="F50" s="46" t="s">
        <v>50</v>
      </c>
      <c r="G50" s="46" t="s">
        <v>71</v>
      </c>
      <c r="H50" s="78">
        <f t="shared" si="10"/>
        <v>13116.1</v>
      </c>
      <c r="I50" s="77">
        <v>0</v>
      </c>
      <c r="J50" s="77">
        <v>0</v>
      </c>
      <c r="K50" s="77">
        <v>3376.3</v>
      </c>
      <c r="L50" s="77">
        <v>4123.8</v>
      </c>
      <c r="M50" s="77">
        <v>1872</v>
      </c>
      <c r="N50" s="77">
        <v>1872</v>
      </c>
      <c r="O50" s="77">
        <v>1872</v>
      </c>
    </row>
    <row r="51" spans="1:15" s="54" customFormat="1" ht="33" customHeight="1">
      <c r="A51" s="63"/>
      <c r="B51" s="171"/>
      <c r="C51" s="171"/>
      <c r="D51" s="174"/>
      <c r="E51" s="61">
        <v>703</v>
      </c>
      <c r="F51" s="62" t="s">
        <v>50</v>
      </c>
      <c r="G51" s="62" t="s">
        <v>52</v>
      </c>
      <c r="H51" s="78">
        <f t="shared" si="10"/>
        <v>12410.6</v>
      </c>
      <c r="I51" s="78">
        <v>12410.6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1:15" s="54" customFormat="1" ht="90" customHeight="1">
      <c r="A52" s="58"/>
      <c r="B52" s="175" t="s">
        <v>72</v>
      </c>
      <c r="C52" s="176"/>
      <c r="D52" s="60" t="s">
        <v>44</v>
      </c>
      <c r="E52" s="45">
        <v>703</v>
      </c>
      <c r="F52" s="46" t="s">
        <v>50</v>
      </c>
      <c r="G52" s="46" t="s">
        <v>73</v>
      </c>
      <c r="H52" s="78">
        <f t="shared" si="10"/>
        <v>250</v>
      </c>
      <c r="I52" s="77">
        <v>0</v>
      </c>
      <c r="J52" s="77">
        <v>250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1:15" s="54" customFormat="1" ht="30" customHeight="1">
      <c r="A53" s="159"/>
      <c r="B53" s="161" t="s">
        <v>74</v>
      </c>
      <c r="C53" s="161"/>
      <c r="D53" s="57" t="s">
        <v>41</v>
      </c>
      <c r="E53" s="64" t="s">
        <v>42</v>
      </c>
      <c r="F53" s="62" t="s">
        <v>42</v>
      </c>
      <c r="G53" s="62" t="s">
        <v>42</v>
      </c>
      <c r="H53" s="81">
        <f t="shared" si="10"/>
        <v>2444.5</v>
      </c>
      <c r="I53" s="81">
        <v>360.5</v>
      </c>
      <c r="J53" s="81">
        <f>J55</f>
        <v>69</v>
      </c>
      <c r="K53" s="81">
        <f>K57</f>
        <v>15</v>
      </c>
      <c r="L53" s="81">
        <v>500</v>
      </c>
      <c r="M53" s="81">
        <v>500</v>
      </c>
      <c r="N53" s="81">
        <v>500</v>
      </c>
      <c r="O53" s="81">
        <v>500</v>
      </c>
    </row>
    <row r="54" spans="1:15" s="54" customFormat="1" ht="20.25">
      <c r="A54" s="160"/>
      <c r="B54" s="161"/>
      <c r="C54" s="161"/>
      <c r="D54" s="57" t="s">
        <v>66</v>
      </c>
      <c r="E54" s="64"/>
      <c r="F54" s="62"/>
      <c r="G54" s="62"/>
      <c r="H54" s="81"/>
      <c r="I54" s="81"/>
      <c r="J54" s="81"/>
      <c r="K54" s="81"/>
      <c r="L54" s="81"/>
      <c r="M54" s="81"/>
      <c r="N54" s="81"/>
      <c r="O54" s="81"/>
    </row>
    <row r="55" spans="1:17" s="54" customFormat="1" ht="75">
      <c r="A55" s="160"/>
      <c r="B55" s="161"/>
      <c r="C55" s="161"/>
      <c r="D55" s="57" t="str">
        <f>$D$45</f>
        <v>управление финансов администрации Добринского муниципального района</v>
      </c>
      <c r="E55" s="64">
        <v>703</v>
      </c>
      <c r="F55" s="62" t="s">
        <v>42</v>
      </c>
      <c r="G55" s="62" t="s">
        <v>42</v>
      </c>
      <c r="H55" s="86">
        <f>H56+H58</f>
        <v>2429.5</v>
      </c>
      <c r="I55" s="86">
        <f>I56+I58</f>
        <v>360.5</v>
      </c>
      <c r="J55" s="86">
        <v>69</v>
      </c>
      <c r="K55" s="86">
        <f>K57</f>
        <v>15</v>
      </c>
      <c r="L55" s="86">
        <f aca="true" t="shared" si="11" ref="L55:O56">L56+L58</f>
        <v>500</v>
      </c>
      <c r="M55" s="86">
        <f t="shared" si="11"/>
        <v>500</v>
      </c>
      <c r="N55" s="86">
        <f t="shared" si="11"/>
        <v>500</v>
      </c>
      <c r="O55" s="86">
        <f t="shared" si="11"/>
        <v>500</v>
      </c>
      <c r="P55" s="66"/>
      <c r="Q55" s="66"/>
    </row>
    <row r="56" spans="1:16" s="54" customFormat="1" ht="33" customHeight="1">
      <c r="A56" s="65"/>
      <c r="B56" s="171" t="s">
        <v>75</v>
      </c>
      <c r="C56" s="171"/>
      <c r="D56" s="172" t="s">
        <v>44</v>
      </c>
      <c r="E56" s="64">
        <v>703</v>
      </c>
      <c r="F56" s="62" t="s">
        <v>76</v>
      </c>
      <c r="G56" s="62" t="s">
        <v>77</v>
      </c>
      <c r="H56" s="87">
        <f>SUM(I56:O56)</f>
        <v>2069</v>
      </c>
      <c r="I56" s="86">
        <v>0</v>
      </c>
      <c r="J56" s="87">
        <v>69</v>
      </c>
      <c r="K56" s="86"/>
      <c r="L56" s="86">
        <f t="shared" si="11"/>
        <v>500</v>
      </c>
      <c r="M56" s="86">
        <f t="shared" si="11"/>
        <v>500</v>
      </c>
      <c r="N56" s="86">
        <f t="shared" si="11"/>
        <v>500</v>
      </c>
      <c r="O56" s="86">
        <f t="shared" si="11"/>
        <v>500</v>
      </c>
      <c r="P56" s="66"/>
    </row>
    <row r="57" spans="1:16" s="54" customFormat="1" ht="33" customHeight="1">
      <c r="A57" s="65"/>
      <c r="B57" s="171"/>
      <c r="C57" s="171"/>
      <c r="D57" s="173"/>
      <c r="E57" s="64">
        <v>703</v>
      </c>
      <c r="F57" s="62" t="s">
        <v>76</v>
      </c>
      <c r="G57" s="62" t="s">
        <v>78</v>
      </c>
      <c r="H57" s="87">
        <f>SUM(I57:O57)</f>
        <v>2015</v>
      </c>
      <c r="I57" s="86">
        <v>0</v>
      </c>
      <c r="J57" s="87">
        <v>0</v>
      </c>
      <c r="K57" s="87">
        <v>15</v>
      </c>
      <c r="L57" s="87">
        <v>500</v>
      </c>
      <c r="M57" s="87">
        <v>500</v>
      </c>
      <c r="N57" s="87">
        <v>500</v>
      </c>
      <c r="O57" s="87">
        <v>500</v>
      </c>
      <c r="P57" s="66"/>
    </row>
    <row r="58" spans="1:15" s="54" customFormat="1" ht="42.75" customHeight="1">
      <c r="A58" s="67"/>
      <c r="B58" s="171"/>
      <c r="C58" s="171"/>
      <c r="D58" s="174"/>
      <c r="E58" s="64">
        <v>703</v>
      </c>
      <c r="F58" s="62">
        <v>1301</v>
      </c>
      <c r="G58" s="62">
        <v>650200</v>
      </c>
      <c r="H58" s="87">
        <f>SUM(I58:O58)</f>
        <v>360.5</v>
      </c>
      <c r="I58" s="87">
        <v>360.5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</row>
    <row r="59" spans="4:8" ht="21" hidden="1">
      <c r="D59" s="68"/>
      <c r="E59" s="69"/>
      <c r="F59" s="70"/>
      <c r="G59" s="71"/>
      <c r="H59" s="72"/>
    </row>
    <row r="60" ht="21">
      <c r="H60" s="72"/>
    </row>
    <row r="61" ht="21">
      <c r="H61" s="72"/>
    </row>
    <row r="62" ht="21">
      <c r="H62" s="72"/>
    </row>
    <row r="63" ht="21">
      <c r="H63" s="72"/>
    </row>
    <row r="64" ht="21">
      <c r="H64" s="72"/>
    </row>
    <row r="65" ht="21">
      <c r="H65" s="72"/>
    </row>
    <row r="66" ht="21">
      <c r="H66" s="72"/>
    </row>
    <row r="67" ht="21">
      <c r="H67" s="72"/>
    </row>
    <row r="68" ht="21">
      <c r="H68" s="72"/>
    </row>
    <row r="69" ht="21">
      <c r="H69" s="72"/>
    </row>
    <row r="70" ht="21">
      <c r="H70" s="72"/>
    </row>
    <row r="71" ht="21">
      <c r="H71" s="72"/>
    </row>
    <row r="72" ht="21">
      <c r="H72" s="72"/>
    </row>
    <row r="73" ht="21">
      <c r="H73" s="72"/>
    </row>
    <row r="74" ht="21">
      <c r="H74" s="72"/>
    </row>
    <row r="75" ht="21">
      <c r="H75" s="72"/>
    </row>
    <row r="76" ht="21">
      <c r="H76" s="72"/>
    </row>
    <row r="77" ht="21">
      <c r="H77" s="72"/>
    </row>
    <row r="78" ht="21">
      <c r="H78" s="72"/>
    </row>
    <row r="79" ht="21">
      <c r="H79" s="72"/>
    </row>
    <row r="80" ht="21">
      <c r="H80" s="72"/>
    </row>
    <row r="81" ht="21">
      <c r="H81" s="72"/>
    </row>
    <row r="82" ht="21">
      <c r="H82" s="72"/>
    </row>
    <row r="83" ht="21">
      <c r="H83" s="72"/>
    </row>
    <row r="84" ht="21">
      <c r="H84" s="72"/>
    </row>
    <row r="85" ht="21">
      <c r="H85" s="72"/>
    </row>
    <row r="86" ht="21">
      <c r="H86" s="72"/>
    </row>
    <row r="87" ht="21">
      <c r="H87" s="72"/>
    </row>
    <row r="88" ht="21">
      <c r="H88" s="72"/>
    </row>
    <row r="89" ht="21">
      <c r="H89" s="72"/>
    </row>
    <row r="90" ht="21">
      <c r="H90" s="72"/>
    </row>
    <row r="91" ht="21">
      <c r="H91" s="72"/>
    </row>
    <row r="92" ht="21">
      <c r="H92" s="72"/>
    </row>
    <row r="93" ht="21">
      <c r="H93" s="72"/>
    </row>
    <row r="94" ht="21">
      <c r="H94" s="72"/>
    </row>
    <row r="95" ht="21">
      <c r="H95" s="72"/>
    </row>
    <row r="96" ht="21">
      <c r="H96" s="72"/>
    </row>
    <row r="97" ht="21">
      <c r="H97" s="72"/>
    </row>
    <row r="98" ht="21">
      <c r="H98" s="72"/>
    </row>
    <row r="99" ht="21">
      <c r="H99" s="72"/>
    </row>
    <row r="100" ht="21">
      <c r="H100" s="72"/>
    </row>
    <row r="101" ht="21">
      <c r="H101" s="72"/>
    </row>
    <row r="102" ht="21">
      <c r="H102" s="72"/>
    </row>
    <row r="103" ht="21">
      <c r="H103" s="72"/>
    </row>
    <row r="104" ht="21">
      <c r="H104" s="72"/>
    </row>
    <row r="105" ht="21">
      <c r="H105" s="72"/>
    </row>
    <row r="106" ht="21">
      <c r="H106" s="72"/>
    </row>
    <row r="107" ht="21">
      <c r="H107" s="72"/>
    </row>
    <row r="108" ht="21">
      <c r="H108" s="72"/>
    </row>
    <row r="109" ht="21">
      <c r="H109" s="72"/>
    </row>
    <row r="110" ht="21">
      <c r="H110" s="72"/>
    </row>
    <row r="111" ht="21">
      <c r="H111" s="72"/>
    </row>
    <row r="112" ht="21">
      <c r="H112" s="72"/>
    </row>
    <row r="113" ht="21">
      <c r="H113" s="72"/>
    </row>
    <row r="114" ht="21">
      <c r="H114" s="72"/>
    </row>
    <row r="115" ht="21">
      <c r="H115" s="72"/>
    </row>
    <row r="116" ht="21">
      <c r="H116" s="72"/>
    </row>
    <row r="117" ht="21">
      <c r="H117" s="72"/>
    </row>
    <row r="118" ht="21">
      <c r="H118" s="72"/>
    </row>
    <row r="119" ht="21">
      <c r="H119" s="72"/>
    </row>
    <row r="120" ht="21">
      <c r="H120" s="72"/>
    </row>
    <row r="121" ht="21">
      <c r="H121" s="72"/>
    </row>
    <row r="122" ht="21">
      <c r="H122" s="72"/>
    </row>
    <row r="123" ht="21">
      <c r="H123" s="72"/>
    </row>
    <row r="124" ht="21">
      <c r="H124" s="72"/>
    </row>
    <row r="125" ht="21">
      <c r="H125" s="72"/>
    </row>
    <row r="126" ht="21">
      <c r="H126" s="72"/>
    </row>
    <row r="127" ht="21">
      <c r="H127" s="72"/>
    </row>
    <row r="128" ht="21">
      <c r="H128" s="72"/>
    </row>
    <row r="129" ht="21">
      <c r="H129" s="72"/>
    </row>
    <row r="130" ht="21">
      <c r="H130" s="72"/>
    </row>
    <row r="131" ht="21">
      <c r="H131" s="72"/>
    </row>
    <row r="132" ht="21">
      <c r="H132" s="72"/>
    </row>
    <row r="133" ht="21">
      <c r="H133" s="72"/>
    </row>
    <row r="134" ht="21">
      <c r="H134" s="72"/>
    </row>
    <row r="135" ht="21">
      <c r="H135" s="72"/>
    </row>
    <row r="136" ht="21">
      <c r="H136" s="72"/>
    </row>
    <row r="137" ht="21">
      <c r="H137" s="72"/>
    </row>
    <row r="138" ht="21">
      <c r="H138" s="72"/>
    </row>
    <row r="139" ht="21">
      <c r="H139" s="72"/>
    </row>
    <row r="140" ht="21">
      <c r="H140" s="72"/>
    </row>
    <row r="141" ht="21">
      <c r="H141" s="72"/>
    </row>
    <row r="142" ht="21">
      <c r="H142" s="72"/>
    </row>
    <row r="143" ht="21">
      <c r="H143" s="72"/>
    </row>
    <row r="144" ht="21">
      <c r="H144" s="72"/>
    </row>
    <row r="145" ht="21">
      <c r="H145" s="72"/>
    </row>
    <row r="146" ht="21">
      <c r="H146" s="72"/>
    </row>
    <row r="147" ht="21">
      <c r="H147" s="72"/>
    </row>
    <row r="148" ht="21">
      <c r="H148" s="72"/>
    </row>
    <row r="149" ht="21">
      <c r="H149" s="72"/>
    </row>
    <row r="150" ht="21">
      <c r="H150" s="72"/>
    </row>
    <row r="151" ht="21">
      <c r="H151" s="72"/>
    </row>
    <row r="152" ht="21">
      <c r="H152" s="72"/>
    </row>
    <row r="153" ht="21">
      <c r="H153" s="72"/>
    </row>
    <row r="154" ht="21">
      <c r="H154" s="72"/>
    </row>
    <row r="155" ht="21">
      <c r="H155" s="72"/>
    </row>
    <row r="156" ht="21">
      <c r="H156" s="72"/>
    </row>
    <row r="157" ht="21">
      <c r="H157" s="72"/>
    </row>
    <row r="158" ht="21">
      <c r="H158" s="72"/>
    </row>
    <row r="159" ht="21">
      <c r="H159" s="72"/>
    </row>
    <row r="160" ht="21">
      <c r="H160" s="72"/>
    </row>
    <row r="161" ht="21">
      <c r="H161" s="72"/>
    </row>
    <row r="162" ht="21">
      <c r="H162" s="72"/>
    </row>
    <row r="163" ht="21">
      <c r="H163" s="72"/>
    </row>
    <row r="164" ht="21">
      <c r="H164" s="72"/>
    </row>
    <row r="165" ht="21">
      <c r="H165" s="72"/>
    </row>
    <row r="166" ht="21">
      <c r="H166" s="72"/>
    </row>
    <row r="167" ht="21">
      <c r="H167" s="72"/>
    </row>
    <row r="168" ht="21">
      <c r="H168" s="72"/>
    </row>
    <row r="169" ht="21">
      <c r="H169" s="72"/>
    </row>
    <row r="170" ht="21">
      <c r="H170" s="72"/>
    </row>
    <row r="171" ht="21">
      <c r="H171" s="72"/>
    </row>
    <row r="172" ht="21">
      <c r="H172" s="72"/>
    </row>
    <row r="173" ht="21">
      <c r="H173" s="72"/>
    </row>
    <row r="174" ht="21">
      <c r="H174" s="72"/>
    </row>
    <row r="175" ht="21">
      <c r="H175" s="72"/>
    </row>
    <row r="176" ht="21">
      <c r="H176" s="72"/>
    </row>
    <row r="177" ht="21">
      <c r="H177" s="72"/>
    </row>
    <row r="178" ht="21">
      <c r="H178" s="72"/>
    </row>
    <row r="179" ht="21">
      <c r="H179" s="72"/>
    </row>
    <row r="180" ht="21">
      <c r="H180" s="72"/>
    </row>
    <row r="181" ht="21">
      <c r="H181" s="72"/>
    </row>
    <row r="182" ht="21">
      <c r="H182" s="72"/>
    </row>
    <row r="183" ht="21">
      <c r="H183" s="72"/>
    </row>
    <row r="184" ht="21">
      <c r="H184" s="72"/>
    </row>
    <row r="185" ht="21">
      <c r="H185" s="72"/>
    </row>
    <row r="186" ht="21">
      <c r="H186" s="72"/>
    </row>
    <row r="187" ht="21">
      <c r="H187" s="72"/>
    </row>
    <row r="188" ht="21">
      <c r="H188" s="72"/>
    </row>
    <row r="189" ht="21">
      <c r="H189" s="72"/>
    </row>
    <row r="190" ht="21">
      <c r="H190" s="72"/>
    </row>
    <row r="191" ht="21">
      <c r="H191" s="72"/>
    </row>
    <row r="192" ht="21">
      <c r="H192" s="72"/>
    </row>
    <row r="193" ht="21">
      <c r="H193" s="72"/>
    </row>
    <row r="194" ht="21">
      <c r="H194" s="72"/>
    </row>
    <row r="195" ht="21">
      <c r="H195" s="72"/>
    </row>
    <row r="196" ht="21">
      <c r="H196" s="72"/>
    </row>
    <row r="197" ht="21">
      <c r="H197" s="72"/>
    </row>
    <row r="198" ht="21">
      <c r="H198" s="72"/>
    </row>
    <row r="199" ht="21">
      <c r="H199" s="72"/>
    </row>
    <row r="200" ht="21">
      <c r="H200" s="72"/>
    </row>
    <row r="201" ht="21">
      <c r="H201" s="72"/>
    </row>
    <row r="202" ht="21">
      <c r="H202" s="72"/>
    </row>
    <row r="203" ht="21">
      <c r="H203" s="72"/>
    </row>
    <row r="204" ht="21">
      <c r="H204" s="72"/>
    </row>
    <row r="205" ht="21">
      <c r="H205" s="72"/>
    </row>
    <row r="206" ht="21">
      <c r="H206" s="72"/>
    </row>
    <row r="207" ht="21">
      <c r="H207" s="72"/>
    </row>
    <row r="208" ht="21">
      <c r="H208" s="72"/>
    </row>
    <row r="209" ht="21">
      <c r="H209" s="72"/>
    </row>
    <row r="210" ht="21">
      <c r="H210" s="72"/>
    </row>
    <row r="211" ht="21">
      <c r="H211" s="72"/>
    </row>
    <row r="212" ht="21">
      <c r="H212" s="72"/>
    </row>
    <row r="213" ht="21">
      <c r="H213" s="72"/>
    </row>
    <row r="214" ht="21">
      <c r="H214" s="72"/>
    </row>
  </sheetData>
  <sheetProtection/>
  <mergeCells count="48">
    <mergeCell ref="B56:C58"/>
    <mergeCell ref="D56:D58"/>
    <mergeCell ref="B46:C46"/>
    <mergeCell ref="B47:C51"/>
    <mergeCell ref="D47:D51"/>
    <mergeCell ref="B52:C52"/>
    <mergeCell ref="A53:A55"/>
    <mergeCell ref="B53:C55"/>
    <mergeCell ref="B36:C37"/>
    <mergeCell ref="B42:C42"/>
    <mergeCell ref="B43:C45"/>
    <mergeCell ref="B35:C35"/>
    <mergeCell ref="B38:C41"/>
    <mergeCell ref="H10:H11"/>
    <mergeCell ref="B13:C14"/>
    <mergeCell ref="A19:A20"/>
    <mergeCell ref="B19:C22"/>
    <mergeCell ref="B23:C25"/>
    <mergeCell ref="D23:D24"/>
    <mergeCell ref="E20:E21"/>
    <mergeCell ref="F20:F21"/>
    <mergeCell ref="G20:G21"/>
    <mergeCell ref="B7:H7"/>
    <mergeCell ref="B12:C12"/>
    <mergeCell ref="A9:A11"/>
    <mergeCell ref="B9:C11"/>
    <mergeCell ref="D9:D11"/>
    <mergeCell ref="E9:G9"/>
    <mergeCell ref="H9:O9"/>
    <mergeCell ref="E10:E11"/>
    <mergeCell ref="F10:F11"/>
    <mergeCell ref="G10:G11"/>
    <mergeCell ref="D1:F1"/>
    <mergeCell ref="B2:C2"/>
    <mergeCell ref="H2:O2"/>
    <mergeCell ref="B5:M5"/>
    <mergeCell ref="B6:M6"/>
    <mergeCell ref="G1:O1"/>
    <mergeCell ref="E40:E41"/>
    <mergeCell ref="G40:G41"/>
    <mergeCell ref="B26:C26"/>
    <mergeCell ref="B27:C29"/>
    <mergeCell ref="D27:D28"/>
    <mergeCell ref="B30:C30"/>
    <mergeCell ref="B31:C31"/>
    <mergeCell ref="B32:C32"/>
    <mergeCell ref="B33:C34"/>
    <mergeCell ref="D38:D41"/>
  </mergeCells>
  <printOptions/>
  <pageMargins left="0.3937007874015748" right="0.1968503937007874" top="0.5905511811023623" bottom="0.1968503937007874" header="0" footer="0"/>
  <pageSetup fitToHeight="7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PageLayoutView="0" workbookViewId="0" topLeftCell="A1">
      <selection activeCell="H24" sqref="H24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4"/>
      <c r="B1" s="5"/>
      <c r="C1" s="5"/>
      <c r="D1" s="5"/>
      <c r="E1" s="5"/>
      <c r="F1" s="5"/>
      <c r="G1" s="177" t="s">
        <v>24</v>
      </c>
      <c r="H1" s="178"/>
      <c r="I1" s="178"/>
      <c r="J1" s="178"/>
      <c r="K1" s="178"/>
    </row>
    <row r="2" spans="1:11" ht="15.75">
      <c r="A2" s="4"/>
      <c r="B2" s="5"/>
      <c r="C2" s="5"/>
      <c r="D2" s="5"/>
      <c r="E2" s="5"/>
      <c r="F2" s="5"/>
      <c r="H2" s="5"/>
      <c r="I2" s="5"/>
      <c r="J2" s="185"/>
      <c r="K2" s="185"/>
    </row>
    <row r="3" spans="1:11" ht="57" customHeight="1">
      <c r="A3" s="179" t="s">
        <v>23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4" t="s">
        <v>0</v>
      </c>
      <c r="B5" s="184" t="s">
        <v>3</v>
      </c>
      <c r="C5" s="184" t="s">
        <v>4</v>
      </c>
      <c r="D5" s="180" t="s">
        <v>1</v>
      </c>
      <c r="E5" s="181"/>
      <c r="F5" s="181"/>
      <c r="G5" s="182"/>
      <c r="H5" s="182"/>
      <c r="I5" s="182"/>
      <c r="J5" s="182"/>
      <c r="K5" s="183"/>
    </row>
    <row r="6" spans="1:11" ht="15.75">
      <c r="A6" s="184"/>
      <c r="B6" s="184"/>
      <c r="C6" s="184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6">
        <v>1</v>
      </c>
      <c r="B8" s="190" t="s">
        <v>16</v>
      </c>
      <c r="C8" s="12" t="s">
        <v>2</v>
      </c>
      <c r="D8" s="88">
        <f>SUM(D9:D13)</f>
        <v>123748.2</v>
      </c>
      <c r="E8" s="88">
        <f aca="true" t="shared" si="0" ref="E8:K8">SUM(E9:E13)</f>
        <v>15679.900000000001</v>
      </c>
      <c r="F8" s="88">
        <f t="shared" si="0"/>
        <v>18334.6</v>
      </c>
      <c r="G8" s="88">
        <f t="shared" si="0"/>
        <v>19778.899999999998</v>
      </c>
      <c r="H8" s="88">
        <f t="shared" si="0"/>
        <v>26350.399999999998</v>
      </c>
      <c r="I8" s="88">
        <f t="shared" si="0"/>
        <v>14534.8</v>
      </c>
      <c r="J8" s="88">
        <f t="shared" si="0"/>
        <v>14534.8</v>
      </c>
      <c r="K8" s="88">
        <f t="shared" si="0"/>
        <v>14534.8</v>
      </c>
    </row>
    <row r="9" spans="1:11" ht="16.5">
      <c r="A9" s="187"/>
      <c r="B9" s="191"/>
      <c r="C9" s="2" t="s">
        <v>5</v>
      </c>
      <c r="D9" s="89"/>
      <c r="E9" s="89"/>
      <c r="F9" s="89"/>
      <c r="G9" s="90"/>
      <c r="H9" s="90"/>
      <c r="I9" s="90"/>
      <c r="J9" s="90"/>
      <c r="K9" s="90"/>
    </row>
    <row r="10" spans="1:11" ht="15.75" customHeight="1">
      <c r="A10" s="187"/>
      <c r="B10" s="192"/>
      <c r="C10" s="2" t="s">
        <v>6</v>
      </c>
      <c r="D10" s="89">
        <f>SUM(E10:K10)</f>
        <v>23144.8</v>
      </c>
      <c r="E10" s="89">
        <f>E16+E22+E28+E34</f>
        <v>90</v>
      </c>
      <c r="F10" s="89">
        <f aca="true" t="shared" si="1" ref="F10:K10">F16+F22+F28+F34</f>
        <v>3846</v>
      </c>
      <c r="G10" s="89">
        <f t="shared" si="1"/>
        <v>3357.6</v>
      </c>
      <c r="H10" s="89">
        <f t="shared" si="1"/>
        <v>3847.3</v>
      </c>
      <c r="I10" s="89">
        <f t="shared" si="1"/>
        <v>3941.3</v>
      </c>
      <c r="J10" s="89">
        <f t="shared" si="1"/>
        <v>4031.3</v>
      </c>
      <c r="K10" s="89">
        <f t="shared" si="1"/>
        <v>4031.3</v>
      </c>
    </row>
    <row r="11" spans="1:11" s="11" customFormat="1" ht="26.25" customHeight="1">
      <c r="A11" s="187"/>
      <c r="B11" s="192"/>
      <c r="C11" s="10" t="s">
        <v>17</v>
      </c>
      <c r="D11" s="91">
        <f>SUM(E11:K11)</f>
        <v>100603.4</v>
      </c>
      <c r="E11" s="91">
        <f>E17+E23+E29+E35</f>
        <v>15589.900000000001</v>
      </c>
      <c r="F11" s="91">
        <f aca="true" t="shared" si="2" ref="F11:K11">F17+F23+F29+F35</f>
        <v>14488.599999999999</v>
      </c>
      <c r="G11" s="91">
        <f t="shared" si="2"/>
        <v>16421.3</v>
      </c>
      <c r="H11" s="91">
        <v>22503.1</v>
      </c>
      <c r="I11" s="91">
        <f t="shared" si="2"/>
        <v>10593.5</v>
      </c>
      <c r="J11" s="91">
        <f t="shared" si="2"/>
        <v>10503.5</v>
      </c>
      <c r="K11" s="91">
        <f t="shared" si="2"/>
        <v>10503.5</v>
      </c>
    </row>
    <row r="12" spans="1:11" ht="66" customHeight="1">
      <c r="A12" s="188"/>
      <c r="B12" s="192"/>
      <c r="C12" s="2" t="s">
        <v>7</v>
      </c>
      <c r="D12" s="89"/>
      <c r="E12" s="89"/>
      <c r="F12" s="89"/>
      <c r="G12" s="89"/>
      <c r="H12" s="89"/>
      <c r="I12" s="89"/>
      <c r="J12" s="89"/>
      <c r="K12" s="89"/>
    </row>
    <row r="13" spans="1:11" ht="35.25" customHeight="1">
      <c r="A13" s="196"/>
      <c r="B13" s="193"/>
      <c r="C13" s="7" t="s">
        <v>8</v>
      </c>
      <c r="D13" s="89"/>
      <c r="E13" s="89"/>
      <c r="F13" s="89"/>
      <c r="G13" s="90"/>
      <c r="H13" s="90"/>
      <c r="I13" s="90"/>
      <c r="J13" s="90"/>
      <c r="K13" s="90"/>
    </row>
    <row r="14" spans="1:11" ht="16.5">
      <c r="A14" s="186">
        <v>2</v>
      </c>
      <c r="B14" s="194" t="s">
        <v>22</v>
      </c>
      <c r="C14" s="12" t="s">
        <v>2</v>
      </c>
      <c r="D14" s="88">
        <f>SUM(D15:D19)</f>
        <v>33264.399999999994</v>
      </c>
      <c r="E14" s="88">
        <f aca="true" t="shared" si="3" ref="E14:K14">SUM(E15:E19)</f>
        <v>2618.8</v>
      </c>
      <c r="F14" s="88">
        <f t="shared" si="3"/>
        <v>4355.5</v>
      </c>
      <c r="G14" s="88">
        <f t="shared" si="3"/>
        <v>6424.799999999999</v>
      </c>
      <c r="H14" s="88">
        <f t="shared" si="3"/>
        <v>7429.700000000001</v>
      </c>
      <c r="I14" s="88">
        <f t="shared" si="3"/>
        <v>4145.2</v>
      </c>
      <c r="J14" s="88">
        <f t="shared" si="3"/>
        <v>4145.2</v>
      </c>
      <c r="K14" s="88">
        <f t="shared" si="3"/>
        <v>4145.2</v>
      </c>
    </row>
    <row r="15" spans="1:11" ht="16.5">
      <c r="A15" s="187"/>
      <c r="B15" s="195"/>
      <c r="C15" s="2" t="s">
        <v>5</v>
      </c>
      <c r="D15" s="89"/>
      <c r="E15" s="89"/>
      <c r="F15" s="89"/>
      <c r="G15" s="90"/>
      <c r="H15" s="90"/>
      <c r="I15" s="90"/>
      <c r="J15" s="90"/>
      <c r="K15" s="90"/>
    </row>
    <row r="16" spans="1:11" ht="16.5">
      <c r="A16" s="187"/>
      <c r="B16" s="192"/>
      <c r="C16" s="2" t="s">
        <v>6</v>
      </c>
      <c r="D16" s="89">
        <f>SUM(E16:K16)</f>
        <v>23054.8</v>
      </c>
      <c r="E16" s="89">
        <v>0</v>
      </c>
      <c r="F16" s="89">
        <v>3846</v>
      </c>
      <c r="G16" s="89">
        <v>3357.6</v>
      </c>
      <c r="H16" s="89">
        <v>3847.3</v>
      </c>
      <c r="I16" s="89">
        <v>3941.3</v>
      </c>
      <c r="J16" s="89">
        <v>4031.3</v>
      </c>
      <c r="K16" s="89">
        <v>4031.3</v>
      </c>
    </row>
    <row r="17" spans="1:11" ht="16.5">
      <c r="A17" s="187"/>
      <c r="B17" s="192"/>
      <c r="C17" s="2" t="s">
        <v>18</v>
      </c>
      <c r="D17" s="92">
        <f>SUM(E17:K17)</f>
        <v>10209.599999999999</v>
      </c>
      <c r="E17" s="92">
        <v>2618.8</v>
      </c>
      <c r="F17" s="92">
        <v>509.5</v>
      </c>
      <c r="G17" s="90">
        <f>'прил.№2'!K19</f>
        <v>3067.2</v>
      </c>
      <c r="H17" s="93">
        <v>3582.4</v>
      </c>
      <c r="I17" s="93">
        <v>203.9</v>
      </c>
      <c r="J17" s="93">
        <v>113.9</v>
      </c>
      <c r="K17" s="93">
        <v>113.9</v>
      </c>
    </row>
    <row r="18" spans="1:11" ht="69" customHeight="1">
      <c r="A18" s="188"/>
      <c r="B18" s="192"/>
      <c r="C18" s="2" t="s">
        <v>7</v>
      </c>
      <c r="D18" s="89"/>
      <c r="E18" s="89"/>
      <c r="F18" s="89"/>
      <c r="G18" s="89"/>
      <c r="H18" s="89"/>
      <c r="I18" s="89"/>
      <c r="J18" s="89"/>
      <c r="K18" s="89"/>
    </row>
    <row r="19" spans="1:11" ht="74.25" customHeight="1">
      <c r="A19" s="189"/>
      <c r="B19" s="193"/>
      <c r="C19" s="7" t="s">
        <v>8</v>
      </c>
      <c r="D19" s="89"/>
      <c r="E19" s="89"/>
      <c r="F19" s="89"/>
      <c r="G19" s="90"/>
      <c r="H19" s="90"/>
      <c r="I19" s="90"/>
      <c r="J19" s="90"/>
      <c r="K19" s="90"/>
    </row>
    <row r="20" spans="1:11" ht="16.5">
      <c r="A20" s="186">
        <v>3</v>
      </c>
      <c r="B20" s="194" t="s">
        <v>20</v>
      </c>
      <c r="C20" s="12" t="s">
        <v>2</v>
      </c>
      <c r="D20" s="88">
        <f>SUM(D21:D24)</f>
        <v>3833.6</v>
      </c>
      <c r="E20" s="88">
        <f aca="true" t="shared" si="4" ref="E20:K20">SUM(E21:E24)</f>
        <v>200</v>
      </c>
      <c r="F20" s="88">
        <f t="shared" si="4"/>
        <v>168.3</v>
      </c>
      <c r="G20" s="88">
        <v>139.3</v>
      </c>
      <c r="H20" s="88">
        <f t="shared" si="4"/>
        <v>3326</v>
      </c>
      <c r="I20" s="88">
        <f t="shared" si="4"/>
        <v>0</v>
      </c>
      <c r="J20" s="88">
        <f t="shared" si="4"/>
        <v>0</v>
      </c>
      <c r="K20" s="88">
        <f t="shared" si="4"/>
        <v>0</v>
      </c>
    </row>
    <row r="21" spans="1:11" ht="16.5">
      <c r="A21" s="187"/>
      <c r="B21" s="195"/>
      <c r="C21" s="2" t="s">
        <v>5</v>
      </c>
      <c r="D21" s="89"/>
      <c r="E21" s="89"/>
      <c r="F21" s="89"/>
      <c r="G21" s="90"/>
      <c r="H21" s="90"/>
      <c r="I21" s="90"/>
      <c r="J21" s="90"/>
      <c r="K21" s="90"/>
    </row>
    <row r="22" spans="1:11" ht="15" customHeight="1">
      <c r="A22" s="187"/>
      <c r="B22" s="192"/>
      <c r="C22" s="2" t="s">
        <v>6</v>
      </c>
      <c r="D22" s="89"/>
      <c r="E22" s="89"/>
      <c r="F22" s="89"/>
      <c r="G22" s="89"/>
      <c r="H22" s="90"/>
      <c r="I22" s="90"/>
      <c r="J22" s="90"/>
      <c r="K22" s="90"/>
    </row>
    <row r="23" spans="1:11" ht="16.5">
      <c r="A23" s="187"/>
      <c r="B23" s="192"/>
      <c r="C23" s="2" t="s">
        <v>18</v>
      </c>
      <c r="D23" s="92">
        <f>SUM(E23:K23)</f>
        <v>3833.6</v>
      </c>
      <c r="E23" s="92">
        <v>200</v>
      </c>
      <c r="F23" s="89">
        <v>168.3</v>
      </c>
      <c r="G23" s="90">
        <f>'прил.№2'!K36</f>
        <v>139.3</v>
      </c>
      <c r="H23" s="93">
        <v>3326</v>
      </c>
      <c r="I23" s="93">
        <v>0</v>
      </c>
      <c r="J23" s="93">
        <v>0</v>
      </c>
      <c r="K23" s="93">
        <v>0</v>
      </c>
    </row>
    <row r="24" spans="1:11" ht="82.5" customHeight="1">
      <c r="A24" s="188"/>
      <c r="B24" s="192"/>
      <c r="C24" s="2" t="s">
        <v>7</v>
      </c>
      <c r="D24" s="89"/>
      <c r="E24" s="89"/>
      <c r="F24" s="89"/>
      <c r="G24" s="90"/>
      <c r="H24" s="90"/>
      <c r="I24" s="90"/>
      <c r="J24" s="90"/>
      <c r="K24" s="93"/>
    </row>
    <row r="25" spans="1:11" ht="39.75" customHeight="1">
      <c r="A25" s="189"/>
      <c r="B25" s="193"/>
      <c r="C25" s="7" t="s">
        <v>8</v>
      </c>
      <c r="D25" s="89"/>
      <c r="E25" s="89"/>
      <c r="F25" s="89"/>
      <c r="G25" s="90"/>
      <c r="H25" s="90"/>
      <c r="I25" s="90"/>
      <c r="J25" s="90"/>
      <c r="K25" s="90"/>
    </row>
    <row r="26" spans="1:11" ht="16.5">
      <c r="A26" s="186">
        <v>4</v>
      </c>
      <c r="B26" s="194" t="s">
        <v>19</v>
      </c>
      <c r="C26" s="12" t="s">
        <v>2</v>
      </c>
      <c r="D26" s="88">
        <f>SUM(E26:K26)</f>
        <v>84205.7</v>
      </c>
      <c r="E26" s="88">
        <f>SUM(E27:E31)</f>
        <v>12500.6</v>
      </c>
      <c r="F26" s="88">
        <f aca="true" t="shared" si="5" ref="F26:K26">SUM(F27:F31)</f>
        <v>13741.8</v>
      </c>
      <c r="G26" s="88">
        <f t="shared" si="5"/>
        <v>13199.8</v>
      </c>
      <c r="H26" s="88">
        <f t="shared" si="5"/>
        <v>15094.7</v>
      </c>
      <c r="I26" s="88">
        <f t="shared" si="5"/>
        <v>9889.6</v>
      </c>
      <c r="J26" s="88">
        <f t="shared" si="5"/>
        <v>9889.6</v>
      </c>
      <c r="K26" s="88">
        <f t="shared" si="5"/>
        <v>9889.6</v>
      </c>
    </row>
    <row r="27" spans="1:11" ht="16.5">
      <c r="A27" s="187"/>
      <c r="B27" s="195"/>
      <c r="C27" s="2" t="s">
        <v>5</v>
      </c>
      <c r="D27" s="89"/>
      <c r="E27" s="89"/>
      <c r="F27" s="89"/>
      <c r="G27" s="90"/>
      <c r="H27" s="90"/>
      <c r="I27" s="90"/>
      <c r="J27" s="90"/>
      <c r="K27" s="90"/>
    </row>
    <row r="28" spans="1:11" ht="16.5">
      <c r="A28" s="187"/>
      <c r="B28" s="192"/>
      <c r="C28" s="2" t="s">
        <v>6</v>
      </c>
      <c r="D28" s="89">
        <v>90</v>
      </c>
      <c r="E28" s="89">
        <v>90</v>
      </c>
      <c r="F28" s="89"/>
      <c r="G28" s="89"/>
      <c r="H28" s="90"/>
      <c r="I28" s="90"/>
      <c r="J28" s="90"/>
      <c r="K28" s="90"/>
    </row>
    <row r="29" spans="1:11" ht="16.5">
      <c r="A29" s="187"/>
      <c r="B29" s="192"/>
      <c r="C29" s="2" t="s">
        <v>18</v>
      </c>
      <c r="D29" s="89">
        <f>SUM(E29:K29)</f>
        <v>84115.7</v>
      </c>
      <c r="E29" s="89">
        <v>12410.6</v>
      </c>
      <c r="F29" s="89">
        <v>13741.8</v>
      </c>
      <c r="G29" s="90">
        <f>'прил.№2'!K43</f>
        <v>13199.8</v>
      </c>
      <c r="H29" s="90">
        <v>15094.7</v>
      </c>
      <c r="I29" s="90">
        <v>9889.6</v>
      </c>
      <c r="J29" s="90">
        <v>9889.6</v>
      </c>
      <c r="K29" s="90">
        <v>9889.6</v>
      </c>
    </row>
    <row r="30" spans="1:11" ht="63.75" customHeight="1">
      <c r="A30" s="188"/>
      <c r="B30" s="192"/>
      <c r="C30" s="2" t="s">
        <v>7</v>
      </c>
      <c r="D30" s="89"/>
      <c r="E30" s="89"/>
      <c r="F30" s="89"/>
      <c r="G30" s="90"/>
      <c r="H30" s="90"/>
      <c r="I30" s="90"/>
      <c r="J30" s="90"/>
      <c r="K30" s="90"/>
    </row>
    <row r="31" spans="1:11" ht="31.5" customHeight="1">
      <c r="A31" s="189"/>
      <c r="B31" s="193"/>
      <c r="C31" s="7" t="s">
        <v>8</v>
      </c>
      <c r="D31" s="89"/>
      <c r="E31" s="89"/>
      <c r="F31" s="89"/>
      <c r="G31" s="90"/>
      <c r="H31" s="90"/>
      <c r="I31" s="90"/>
      <c r="J31" s="90"/>
      <c r="K31" s="90"/>
    </row>
    <row r="32" spans="1:11" ht="16.5">
      <c r="A32" s="186">
        <v>5</v>
      </c>
      <c r="B32" s="194" t="s">
        <v>21</v>
      </c>
      <c r="C32" s="12" t="s">
        <v>2</v>
      </c>
      <c r="D32" s="88">
        <f>SUM(D33:D37)</f>
        <v>2444.5</v>
      </c>
      <c r="E32" s="88">
        <f aca="true" t="shared" si="6" ref="E32:K32">SUM(E33:E37)</f>
        <v>360.5</v>
      </c>
      <c r="F32" s="88">
        <f t="shared" si="6"/>
        <v>69</v>
      </c>
      <c r="G32" s="88">
        <f t="shared" si="6"/>
        <v>15</v>
      </c>
      <c r="H32" s="88">
        <f t="shared" si="6"/>
        <v>500</v>
      </c>
      <c r="I32" s="88">
        <f t="shared" si="6"/>
        <v>500</v>
      </c>
      <c r="J32" s="88">
        <f t="shared" si="6"/>
        <v>500</v>
      </c>
      <c r="K32" s="88">
        <f t="shared" si="6"/>
        <v>500</v>
      </c>
    </row>
    <row r="33" spans="1:11" ht="16.5">
      <c r="A33" s="187"/>
      <c r="B33" s="192"/>
      <c r="C33" s="2" t="s">
        <v>5</v>
      </c>
      <c r="D33" s="89"/>
      <c r="E33" s="89"/>
      <c r="F33" s="89"/>
      <c r="G33" s="90"/>
      <c r="H33" s="90"/>
      <c r="I33" s="90"/>
      <c r="J33" s="90"/>
      <c r="K33" s="90"/>
    </row>
    <row r="34" spans="1:11" ht="16.5">
      <c r="A34" s="187"/>
      <c r="B34" s="192"/>
      <c r="C34" s="2" t="s">
        <v>6</v>
      </c>
      <c r="D34" s="89"/>
      <c r="E34" s="89"/>
      <c r="F34" s="89"/>
      <c r="G34" s="89"/>
      <c r="H34" s="89"/>
      <c r="I34" s="89"/>
      <c r="J34" s="89"/>
      <c r="K34" s="89"/>
    </row>
    <row r="35" spans="1:11" ht="16.5">
      <c r="A35" s="187"/>
      <c r="B35" s="192"/>
      <c r="C35" s="2" t="s">
        <v>18</v>
      </c>
      <c r="D35" s="89">
        <f>SUM(E35:K35)</f>
        <v>2444.5</v>
      </c>
      <c r="E35" s="89">
        <v>360.5</v>
      </c>
      <c r="F35" s="89">
        <v>69</v>
      </c>
      <c r="G35" s="90">
        <f>'прил.№2'!K53</f>
        <v>15</v>
      </c>
      <c r="H35" s="90">
        <v>500</v>
      </c>
      <c r="I35" s="90">
        <v>500</v>
      </c>
      <c r="J35" s="90">
        <v>500</v>
      </c>
      <c r="K35" s="90">
        <v>500</v>
      </c>
    </row>
    <row r="36" spans="1:11" ht="67.5" customHeight="1">
      <c r="A36" s="188"/>
      <c r="B36" s="192"/>
      <c r="C36" s="2" t="s">
        <v>7</v>
      </c>
      <c r="D36" s="89"/>
      <c r="E36" s="89"/>
      <c r="F36" s="89"/>
      <c r="G36" s="90"/>
      <c r="H36" s="90"/>
      <c r="I36" s="90"/>
      <c r="J36" s="90"/>
      <c r="K36" s="90"/>
    </row>
    <row r="37" spans="1:11" ht="38.25" customHeight="1">
      <c r="A37" s="189"/>
      <c r="B37" s="193"/>
      <c r="C37" s="7" t="s">
        <v>8</v>
      </c>
      <c r="D37" s="89"/>
      <c r="E37" s="89"/>
      <c r="F37" s="89"/>
      <c r="G37" s="90"/>
      <c r="H37" s="90"/>
      <c r="I37" s="90"/>
      <c r="J37" s="90"/>
      <c r="K37" s="90"/>
    </row>
  </sheetData>
  <sheetProtection/>
  <mergeCells count="17"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2017-05-05T07:48:18Z</cp:lastPrinted>
  <dcterms:created xsi:type="dcterms:W3CDTF">2013-07-25T04:40:16Z</dcterms:created>
  <dcterms:modified xsi:type="dcterms:W3CDTF">2017-05-05T07:50:59Z</dcterms:modified>
  <cp:category/>
  <cp:version/>
  <cp:contentType/>
  <cp:contentStatus/>
</cp:coreProperties>
</file>