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" sheetId="1" r:id="rId1"/>
  </sheets>
  <definedNames>
    <definedName name="_xlnm.Print_Area" localSheetId="0">'приложение '!$A$1:$L$102</definedName>
  </definedNames>
  <calcPr fullCalcOnLoad="1"/>
</workbook>
</file>

<file path=xl/sharedStrings.xml><?xml version="1.0" encoding="utf-8"?>
<sst xmlns="http://schemas.openxmlformats.org/spreadsheetml/2006/main" count="343" uniqueCount="101">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</sst>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  <numFmt numFmtId="180" formatCode="_-* #,##0.0_р_._-;\-* #,##0.0_р_._-;_-* &quot;-&quot;??_р_._-;_-@_-"/>
    <numFmt numFmtId="181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/>
    </xf>
    <xf numFmtId="171" fontId="2" fillId="0" borderId="10" xfId="60" applyFont="1" applyFill="1" applyBorder="1" applyAlignment="1">
      <alignment vertical="center"/>
    </xf>
    <xf numFmtId="179" fontId="2" fillId="0" borderId="10" xfId="6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171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tabSelected="1" zoomScale="80" zoomScaleNormal="80" zoomScalePageLayoutView="0" workbookViewId="0" topLeftCell="B28">
      <selection activeCell="B48" sqref="B48:L48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1" width="19.25390625" style="0" customWidth="1"/>
    <col min="12" max="12" width="20.75390625" style="0" customWidth="1"/>
    <col min="14" max="14" width="21.75390625" style="0" customWidth="1"/>
    <col min="16" max="16" width="23.125" style="0" customWidth="1"/>
    <col min="17" max="23" width="21.25390625" style="0" customWidth="1"/>
  </cols>
  <sheetData>
    <row r="1" spans="1:12" ht="84" customHeight="1">
      <c r="A1" s="7"/>
      <c r="B1" s="15"/>
      <c r="C1" s="16"/>
      <c r="D1" s="16"/>
      <c r="E1" s="16"/>
      <c r="F1" s="104" t="s">
        <v>76</v>
      </c>
      <c r="G1" s="104"/>
      <c r="H1" s="104"/>
      <c r="I1" s="104"/>
      <c r="J1" s="104"/>
      <c r="K1" s="104"/>
      <c r="L1" s="104"/>
    </row>
    <row r="2" spans="1:12" ht="22.5" customHeight="1">
      <c r="A2" s="7"/>
      <c r="B2" s="15"/>
      <c r="C2" s="16"/>
      <c r="D2" s="16"/>
      <c r="E2" s="16"/>
      <c r="F2" s="105"/>
      <c r="G2" s="106"/>
      <c r="H2" s="106"/>
      <c r="I2" s="106"/>
      <c r="J2" s="106"/>
      <c r="K2" s="106"/>
      <c r="L2" s="106"/>
    </row>
    <row r="3" spans="1:12" ht="49.5" customHeight="1">
      <c r="A3" s="107" t="s">
        <v>78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2.5" customHeight="1">
      <c r="A4" s="10"/>
      <c r="B4" s="11"/>
      <c r="C4" s="9"/>
      <c r="D4" s="9"/>
      <c r="E4" s="9"/>
      <c r="F4" s="9"/>
      <c r="G4" s="9"/>
      <c r="H4" s="108"/>
      <c r="I4" s="108"/>
      <c r="J4" s="108"/>
      <c r="L4" s="48" t="s">
        <v>10</v>
      </c>
    </row>
    <row r="5" spans="1:12" ht="15" customHeight="1">
      <c r="A5" s="109" t="s">
        <v>0</v>
      </c>
      <c r="B5" s="81" t="s">
        <v>79</v>
      </c>
      <c r="C5" s="110" t="s">
        <v>80</v>
      </c>
      <c r="D5" s="110" t="s">
        <v>81</v>
      </c>
      <c r="E5" s="79" t="s">
        <v>6</v>
      </c>
      <c r="F5" s="79" t="s">
        <v>67</v>
      </c>
      <c r="G5" s="80"/>
      <c r="H5" s="80"/>
      <c r="I5" s="80"/>
      <c r="J5" s="80"/>
      <c r="K5" s="80"/>
      <c r="L5" s="81"/>
    </row>
    <row r="6" spans="1:12" s="8" customFormat="1" ht="120.75" customHeight="1">
      <c r="A6" s="109"/>
      <c r="B6" s="81"/>
      <c r="C6" s="111"/>
      <c r="D6" s="112"/>
      <c r="E6" s="113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3" t="s">
        <v>51</v>
      </c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79" t="s">
        <v>96</v>
      </c>
      <c r="C12" s="80"/>
      <c r="D12" s="80"/>
      <c r="E12" s="80"/>
      <c r="F12" s="80"/>
      <c r="G12" s="100"/>
      <c r="H12" s="100"/>
      <c r="I12" s="100"/>
      <c r="J12" s="101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3" t="s">
        <v>50</v>
      </c>
      <c r="C15" s="94"/>
      <c r="D15" s="94"/>
      <c r="E15" s="94"/>
      <c r="F15" s="94"/>
      <c r="G15" s="94"/>
      <c r="H15" s="94"/>
      <c r="I15" s="94"/>
      <c r="J15" s="94"/>
      <c r="K15" s="94"/>
      <c r="L15" s="95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3" t="s">
        <v>97</v>
      </c>
      <c r="C18" s="94"/>
      <c r="D18" s="94"/>
      <c r="E18" s="94"/>
      <c r="F18" s="94"/>
      <c r="G18" s="102"/>
      <c r="H18" s="102"/>
      <c r="I18" s="102"/>
      <c r="J18" s="103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7" t="s">
        <v>35</v>
      </c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1:12" s="8" customFormat="1" ht="36" customHeight="1">
      <c r="A23" s="1">
        <v>24</v>
      </c>
      <c r="B23" s="93" t="s">
        <v>57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2" t="s">
        <v>20</v>
      </c>
      <c r="C25" s="74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141761.83000000002</v>
      </c>
      <c r="K25" s="42">
        <f t="shared" si="0"/>
        <v>144110.5</v>
      </c>
      <c r="L25" s="58">
        <f t="shared" si="0"/>
        <v>144126.05</v>
      </c>
    </row>
    <row r="26" spans="1:12" s="8" customFormat="1" ht="21.75" customHeight="1">
      <c r="A26" s="1"/>
      <c r="B26" s="96"/>
      <c r="C26" s="75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51761.83</v>
      </c>
      <c r="K26" s="66">
        <v>54110.5</v>
      </c>
      <c r="L26" s="53">
        <v>54126.05</v>
      </c>
    </row>
    <row r="27" spans="1:12" s="8" customFormat="1" ht="21.75" customHeight="1">
      <c r="A27" s="1"/>
      <c r="B27" s="96"/>
      <c r="C27" s="76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3">
        <v>90000</v>
      </c>
    </row>
    <row r="28" spans="1:12" s="8" customFormat="1" ht="21.75" customHeight="1">
      <c r="A28" s="1"/>
      <c r="B28" s="96"/>
      <c r="C28" s="74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58">
        <f t="shared" si="1"/>
        <v>112501.26000000001</v>
      </c>
    </row>
    <row r="29" spans="1:12" s="8" customFormat="1" ht="21.75" customHeight="1">
      <c r="A29" s="1"/>
      <c r="B29" s="96"/>
      <c r="C29" s="75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3">
        <v>42501.26</v>
      </c>
    </row>
    <row r="30" spans="1:12" s="8" customFormat="1" ht="21.75" customHeight="1">
      <c r="A30" s="1">
        <v>26</v>
      </c>
      <c r="B30" s="83"/>
      <c r="C30" s="76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3">
        <v>70000</v>
      </c>
    </row>
    <row r="31" spans="1:12" s="23" customFormat="1" ht="29.25" customHeight="1">
      <c r="A31" s="1">
        <v>35</v>
      </c>
      <c r="B31" s="93" t="s">
        <v>58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2" t="s">
        <v>84</v>
      </c>
      <c r="C33" s="74" t="s">
        <v>89</v>
      </c>
      <c r="D33" s="1" t="s">
        <v>75</v>
      </c>
      <c r="E33" s="46" t="s">
        <v>7</v>
      </c>
      <c r="F33" s="42" t="s">
        <v>30</v>
      </c>
      <c r="G33" s="52">
        <f aca="true" t="shared" si="2" ref="G33:L33">G34+G35</f>
        <v>54604120.72</v>
      </c>
      <c r="H33" s="52">
        <f t="shared" si="2"/>
        <v>58435887.46</v>
      </c>
      <c r="I33" s="52">
        <f t="shared" si="2"/>
        <v>53627422.65</v>
      </c>
      <c r="J33" s="52">
        <f t="shared" si="2"/>
        <v>53607684.05</v>
      </c>
      <c r="K33" s="52">
        <f t="shared" si="2"/>
        <v>46152039.19</v>
      </c>
      <c r="L33" s="52">
        <f t="shared" si="2"/>
        <v>46152039.19</v>
      </c>
    </row>
    <row r="34" spans="1:14" s="8" customFormat="1" ht="21.75" customHeight="1">
      <c r="A34" s="1"/>
      <c r="B34" s="96"/>
      <c r="C34" s="75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4016975.05</v>
      </c>
      <c r="K34" s="42">
        <v>3839659.19</v>
      </c>
      <c r="L34" s="42">
        <v>3839659.19</v>
      </c>
      <c r="N34" s="115"/>
    </row>
    <row r="35" spans="1:14" s="8" customFormat="1" ht="21.75" customHeight="1">
      <c r="A35" s="1">
        <v>30</v>
      </c>
      <c r="B35" s="96"/>
      <c r="C35" s="76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49590709</v>
      </c>
      <c r="K35" s="41">
        <v>42312380</v>
      </c>
      <c r="L35" s="41">
        <v>42312380</v>
      </c>
      <c r="N35" s="115"/>
    </row>
    <row r="36" spans="1:16" s="8" customFormat="1" ht="21.75" customHeight="1">
      <c r="A36" s="1"/>
      <c r="B36" s="96"/>
      <c r="C36" s="74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58">
        <f t="shared" si="3"/>
        <v>0</v>
      </c>
      <c r="J36" s="58">
        <f t="shared" si="3"/>
        <v>0</v>
      </c>
      <c r="K36" s="58">
        <f t="shared" si="3"/>
        <v>0</v>
      </c>
      <c r="L36" s="58">
        <f t="shared" si="3"/>
        <v>0</v>
      </c>
      <c r="N36" s="115"/>
      <c r="P36" s="64"/>
    </row>
    <row r="37" spans="1:14" s="8" customFormat="1" ht="21.75" customHeight="1">
      <c r="A37" s="1"/>
      <c r="B37" s="96"/>
      <c r="C37" s="76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3">
        <v>0</v>
      </c>
      <c r="J37" s="53">
        <v>0</v>
      </c>
      <c r="K37" s="53">
        <v>0</v>
      </c>
      <c r="L37" s="53">
        <v>0</v>
      </c>
      <c r="N37" s="115"/>
    </row>
    <row r="38" spans="1:14" s="8" customFormat="1" ht="21.75" customHeight="1">
      <c r="A38" s="1"/>
      <c r="B38" s="96"/>
      <c r="C38" s="74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  <c r="N38" s="115"/>
    </row>
    <row r="39" spans="1:16" s="8" customFormat="1" ht="21.75" customHeight="1">
      <c r="A39" s="1"/>
      <c r="B39" s="83"/>
      <c r="C39" s="76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3">
        <v>0</v>
      </c>
      <c r="J39" s="53">
        <v>0</v>
      </c>
      <c r="K39" s="53">
        <v>0</v>
      </c>
      <c r="L39" s="53">
        <v>0</v>
      </c>
      <c r="N39" s="115"/>
      <c r="P39" s="64"/>
    </row>
    <row r="40" spans="1:14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N40" s="115"/>
    </row>
    <row r="41" spans="1:14" s="8" customFormat="1" ht="20.25" customHeight="1">
      <c r="A41" s="1">
        <v>30</v>
      </c>
      <c r="B41" s="82" t="s">
        <v>44</v>
      </c>
      <c r="C41" s="74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265809.13</v>
      </c>
      <c r="L41" s="42">
        <f t="shared" si="5"/>
        <v>265809.13</v>
      </c>
      <c r="N41" s="115"/>
    </row>
    <row r="42" spans="1:14" s="8" customFormat="1" ht="20.25" customHeight="1">
      <c r="A42" s="1"/>
      <c r="B42" s="96"/>
      <c r="C42" s="75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6">
        <v>99809.13</v>
      </c>
      <c r="L42" s="66">
        <v>99809.13</v>
      </c>
      <c r="N42" s="115"/>
    </row>
    <row r="43" spans="1:14" s="8" customFormat="1" ht="20.25" customHeight="1">
      <c r="A43" s="1"/>
      <c r="B43" s="96"/>
      <c r="C43" s="76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N43" s="115"/>
    </row>
    <row r="44" spans="1:14" s="8" customFormat="1" ht="20.25" customHeight="1">
      <c r="A44" s="1"/>
      <c r="B44" s="96"/>
      <c r="C44" s="74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  <c r="N44" s="115"/>
    </row>
    <row r="45" spans="1:14" s="8" customFormat="1" ht="20.25" customHeight="1">
      <c r="A45" s="1"/>
      <c r="B45" s="96"/>
      <c r="C45" s="75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  <c r="N45" s="115"/>
    </row>
    <row r="46" spans="1:14" s="8" customFormat="1" ht="20.25" customHeight="1">
      <c r="A46" s="1"/>
      <c r="B46" s="83"/>
      <c r="C46" s="76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  <c r="N46" s="115"/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>G25+G28+G33+G41+G44+G36+G38</f>
        <v>63338841.169999994</v>
      </c>
      <c r="H47" s="44">
        <f aca="true" t="shared" si="7" ref="G47:L47">H25+H28+H33+H41+H44+H36+H38</f>
        <v>64044511.24</v>
      </c>
      <c r="I47" s="44">
        <f t="shared" si="7"/>
        <v>54372524.69</v>
      </c>
      <c r="J47" s="44">
        <f t="shared" si="7"/>
        <v>54344128.63</v>
      </c>
      <c r="K47" s="44">
        <f>K25+K28+K33+K41+K44+K36+K38</f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7" t="s">
        <v>72</v>
      </c>
      <c r="C48" s="98"/>
      <c r="D48" s="98"/>
      <c r="E48" s="98"/>
      <c r="F48" s="98"/>
      <c r="G48" s="98"/>
      <c r="H48" s="98"/>
      <c r="I48" s="98"/>
      <c r="J48" s="98"/>
      <c r="K48" s="98"/>
      <c r="L48" s="99"/>
    </row>
    <row r="49" spans="1:24" s="8" customFormat="1" ht="25.5" customHeight="1">
      <c r="A49" s="1">
        <v>43</v>
      </c>
      <c r="B49" s="93" t="s">
        <v>59</v>
      </c>
      <c r="C49" s="94"/>
      <c r="D49" s="94"/>
      <c r="E49" s="94"/>
      <c r="F49" s="94"/>
      <c r="G49" s="94"/>
      <c r="H49" s="94"/>
      <c r="I49" s="94"/>
      <c r="J49" s="94"/>
      <c r="K49" s="94"/>
      <c r="L49" s="95"/>
      <c r="P49" s="64"/>
      <c r="Q49" s="64"/>
      <c r="R49" s="64"/>
      <c r="S49" s="64"/>
      <c r="T49" s="64"/>
      <c r="U49" s="64"/>
      <c r="V49" s="64"/>
      <c r="W49" s="64"/>
      <c r="X49" s="64"/>
    </row>
    <row r="50" spans="1:23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P50" s="64"/>
      <c r="Q50" s="64"/>
      <c r="R50" s="64"/>
      <c r="S50" s="64"/>
      <c r="T50" s="64"/>
      <c r="U50" s="64"/>
      <c r="V50" s="64"/>
      <c r="W50" s="64"/>
    </row>
    <row r="51" spans="1:12" s="8" customFormat="1" ht="32.25" customHeight="1">
      <c r="A51" s="1"/>
      <c r="B51" s="82" t="s">
        <v>100</v>
      </c>
      <c r="C51" s="74" t="s">
        <v>26</v>
      </c>
      <c r="D51" s="1" t="s">
        <v>75</v>
      </c>
      <c r="E51" s="1" t="s">
        <v>68</v>
      </c>
      <c r="F51" s="42" t="s">
        <v>30</v>
      </c>
      <c r="G51" s="67">
        <f aca="true" t="shared" si="8" ref="G51:L51">G52+G53</f>
        <v>0</v>
      </c>
      <c r="H51" s="67">
        <f t="shared" si="8"/>
        <v>0</v>
      </c>
      <c r="I51" s="67">
        <f t="shared" si="8"/>
        <v>0</v>
      </c>
      <c r="J51" s="67">
        <f t="shared" si="8"/>
        <v>1663333.33</v>
      </c>
      <c r="K51" s="67">
        <f t="shared" si="8"/>
        <v>0</v>
      </c>
      <c r="L51" s="67">
        <f t="shared" si="8"/>
        <v>0</v>
      </c>
    </row>
    <row r="52" spans="1:12" s="8" customFormat="1" ht="32.25" customHeight="1">
      <c r="A52" s="1"/>
      <c r="B52" s="96"/>
      <c r="C52" s="75"/>
      <c r="D52" s="1" t="s">
        <v>82</v>
      </c>
      <c r="E52" s="1" t="s">
        <v>68</v>
      </c>
      <c r="F52" s="42" t="s">
        <v>30</v>
      </c>
      <c r="G52" s="58">
        <v>0</v>
      </c>
      <c r="H52" s="58">
        <v>0</v>
      </c>
      <c r="I52" s="58">
        <v>0</v>
      </c>
      <c r="J52" s="58">
        <v>1646700</v>
      </c>
      <c r="K52" s="58">
        <v>0</v>
      </c>
      <c r="L52" s="58">
        <v>0</v>
      </c>
    </row>
    <row r="53" spans="1:12" s="8" customFormat="1" ht="32.25" customHeight="1">
      <c r="A53" s="1"/>
      <c r="B53" s="83"/>
      <c r="C53" s="76"/>
      <c r="D53" s="1" t="s">
        <v>83</v>
      </c>
      <c r="E53" s="46" t="s">
        <v>7</v>
      </c>
      <c r="F53" s="42" t="s">
        <v>30</v>
      </c>
      <c r="G53" s="58">
        <v>0</v>
      </c>
      <c r="H53" s="58">
        <v>0</v>
      </c>
      <c r="I53" s="58">
        <v>0</v>
      </c>
      <c r="J53" s="58">
        <v>16633.33</v>
      </c>
      <c r="K53" s="58">
        <v>0</v>
      </c>
      <c r="L53" s="58">
        <v>0</v>
      </c>
    </row>
    <row r="54" spans="1:12" s="8" customFormat="1" ht="44.25" customHeight="1">
      <c r="A54" s="1"/>
      <c r="B54" s="82" t="s">
        <v>34</v>
      </c>
      <c r="C54" s="74" t="s">
        <v>26</v>
      </c>
      <c r="D54" s="1" t="s">
        <v>75</v>
      </c>
      <c r="E54" s="1" t="s">
        <v>68</v>
      </c>
      <c r="F54" s="42" t="s">
        <v>30</v>
      </c>
      <c r="G54" s="54">
        <f>G56</f>
        <v>525000</v>
      </c>
      <c r="H54" s="54">
        <f>H56</f>
        <v>500000</v>
      </c>
      <c r="I54" s="54">
        <f>I56</f>
        <v>504000</v>
      </c>
      <c r="J54" s="58">
        <f>SUM(J55:J56)</f>
        <v>1300000</v>
      </c>
      <c r="K54" s="58">
        <f>SUM(K55:K56)</f>
        <v>0</v>
      </c>
      <c r="L54" s="58">
        <f>SUM(L55:L56)</f>
        <v>30000</v>
      </c>
    </row>
    <row r="55" spans="1:12" s="8" customFormat="1" ht="44.25" customHeight="1">
      <c r="A55" s="1"/>
      <c r="B55" s="96"/>
      <c r="C55" s="75"/>
      <c r="D55" s="1" t="s">
        <v>82</v>
      </c>
      <c r="E55" s="1" t="s">
        <v>68</v>
      </c>
      <c r="F55" s="42" t="s">
        <v>30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</row>
    <row r="56" spans="1:12" s="8" customFormat="1" ht="54" customHeight="1">
      <c r="A56" s="1">
        <v>45</v>
      </c>
      <c r="B56" s="83"/>
      <c r="C56" s="76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8">
        <v>1300000</v>
      </c>
      <c r="K56" s="58">
        <v>0</v>
      </c>
      <c r="L56" s="58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9">
        <f>J54+J51</f>
        <v>2963333.33</v>
      </c>
      <c r="K57" s="59">
        <f>K54+K51</f>
        <v>0</v>
      </c>
      <c r="L57" s="59">
        <f>L54+L51</f>
        <v>30000</v>
      </c>
    </row>
    <row r="58" spans="1:12" s="8" customFormat="1" ht="26.25" customHeight="1">
      <c r="A58" s="1">
        <v>48</v>
      </c>
      <c r="B58" s="90" t="s">
        <v>15</v>
      </c>
      <c r="C58" s="91"/>
      <c r="D58" s="91"/>
      <c r="E58" s="91"/>
      <c r="F58" s="91"/>
      <c r="G58" s="91"/>
      <c r="H58" s="91"/>
      <c r="I58" s="91"/>
      <c r="J58" s="91"/>
      <c r="K58" s="91"/>
      <c r="L58" s="92"/>
    </row>
    <row r="59" spans="1:12" s="8" customFormat="1" ht="33.75" customHeight="1">
      <c r="A59" s="1">
        <v>51</v>
      </c>
      <c r="B59" s="93" t="s">
        <v>60</v>
      </c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7.2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82" t="s">
        <v>66</v>
      </c>
      <c r="C65" s="74" t="s">
        <v>12</v>
      </c>
      <c r="D65" s="1" t="s">
        <v>75</v>
      </c>
      <c r="E65" s="1" t="s">
        <v>68</v>
      </c>
      <c r="F65" s="42" t="s">
        <v>30</v>
      </c>
      <c r="G65" s="54">
        <f aca="true" t="shared" si="9" ref="G65:L65">SUM(G66:G67)</f>
        <v>19400957.43</v>
      </c>
      <c r="H65" s="54">
        <f t="shared" si="9"/>
        <v>22361940.78</v>
      </c>
      <c r="I65" s="54">
        <f t="shared" si="9"/>
        <v>17551653.3</v>
      </c>
      <c r="J65" s="54">
        <f t="shared" si="9"/>
        <v>17964276</v>
      </c>
      <c r="K65" s="54">
        <f t="shared" si="9"/>
        <v>16928490</v>
      </c>
      <c r="L65" s="54">
        <f t="shared" si="9"/>
        <v>16928490</v>
      </c>
    </row>
    <row r="66" spans="1:12" s="8" customFormat="1" ht="33" customHeight="1">
      <c r="A66" s="1"/>
      <c r="B66" s="96"/>
      <c r="C66" s="75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16360656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83"/>
      <c r="C67" s="76"/>
      <c r="D67" s="55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1406590</v>
      </c>
      <c r="L67" s="41">
        <v>1406590</v>
      </c>
    </row>
    <row r="68" spans="1:12" s="27" customFormat="1" ht="59.25" customHeight="1">
      <c r="A68" s="1"/>
      <c r="B68" s="82" t="s">
        <v>99</v>
      </c>
      <c r="C68" s="74" t="s">
        <v>12</v>
      </c>
      <c r="D68" s="1" t="s">
        <v>75</v>
      </c>
      <c r="E68" s="1" t="s">
        <v>68</v>
      </c>
      <c r="F68" s="42" t="s">
        <v>30</v>
      </c>
      <c r="G68" s="58">
        <v>0</v>
      </c>
      <c r="H68" s="53">
        <v>0</v>
      </c>
      <c r="I68" s="53">
        <f>I70+I69</f>
        <v>6096040.37</v>
      </c>
      <c r="J68" s="53">
        <f>J70+J69</f>
        <v>21632162</v>
      </c>
      <c r="K68" s="53">
        <f>K70+K69</f>
        <v>20455153</v>
      </c>
      <c r="L68" s="53">
        <f>L70+L69</f>
        <v>20455153</v>
      </c>
    </row>
    <row r="69" spans="1:12" s="27" customFormat="1" ht="54" customHeight="1">
      <c r="A69" s="1"/>
      <c r="B69" s="96"/>
      <c r="C69" s="75"/>
      <c r="D69" s="1" t="s">
        <v>83</v>
      </c>
      <c r="E69" s="46" t="s">
        <v>7</v>
      </c>
      <c r="F69" s="42" t="s">
        <v>30</v>
      </c>
      <c r="G69" s="58">
        <v>0</v>
      </c>
      <c r="H69" s="53">
        <v>0</v>
      </c>
      <c r="I69" s="53">
        <v>6045040.37</v>
      </c>
      <c r="J69" s="53">
        <v>21564162</v>
      </c>
      <c r="K69" s="53">
        <v>20387153</v>
      </c>
      <c r="L69" s="53">
        <v>20387153</v>
      </c>
    </row>
    <row r="70" spans="1:12" s="27" customFormat="1" ht="45.75" customHeight="1">
      <c r="A70" s="1"/>
      <c r="B70" s="83"/>
      <c r="C70" s="76"/>
      <c r="D70" s="55" t="s">
        <v>85</v>
      </c>
      <c r="E70" s="46" t="s">
        <v>7</v>
      </c>
      <c r="F70" s="42" t="s">
        <v>30</v>
      </c>
      <c r="G70" s="58">
        <v>0</v>
      </c>
      <c r="H70" s="53">
        <v>0</v>
      </c>
      <c r="I70" s="53">
        <v>51000</v>
      </c>
      <c r="J70" s="53">
        <v>68000</v>
      </c>
      <c r="K70" s="53">
        <v>68000</v>
      </c>
      <c r="L70" s="53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39596438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79" t="s">
        <v>73</v>
      </c>
      <c r="C72" s="80"/>
      <c r="D72" s="80"/>
      <c r="E72" s="80"/>
      <c r="F72" s="80"/>
      <c r="G72" s="80"/>
      <c r="H72" s="80"/>
      <c r="I72" s="80"/>
      <c r="J72" s="80"/>
      <c r="K72" s="80"/>
      <c r="L72" s="81"/>
    </row>
    <row r="73" spans="1:12" s="8" customFormat="1" ht="21.75" customHeight="1">
      <c r="A73" s="1">
        <v>71</v>
      </c>
      <c r="B73" s="79" t="s">
        <v>61</v>
      </c>
      <c r="C73" s="80"/>
      <c r="D73" s="80"/>
      <c r="E73" s="80"/>
      <c r="F73" s="80"/>
      <c r="G73" s="80"/>
      <c r="H73" s="80"/>
      <c r="I73" s="80"/>
      <c r="J73" s="80"/>
      <c r="K73" s="80"/>
      <c r="L73" s="81"/>
    </row>
    <row r="74" spans="1:12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82" t="s">
        <v>70</v>
      </c>
      <c r="C76" s="74" t="s">
        <v>12</v>
      </c>
      <c r="D76" s="1" t="s">
        <v>75</v>
      </c>
      <c r="E76" s="1" t="s">
        <v>68</v>
      </c>
      <c r="F76" s="42" t="s">
        <v>30</v>
      </c>
      <c r="G76" s="54">
        <f aca="true" t="shared" si="10" ref="G76:L76">G77</f>
        <v>173.29</v>
      </c>
      <c r="H76" s="54">
        <f t="shared" si="10"/>
        <v>20000</v>
      </c>
      <c r="I76" s="67">
        <f t="shared" si="10"/>
        <v>0</v>
      </c>
      <c r="J76" s="67">
        <f t="shared" si="10"/>
        <v>0</v>
      </c>
      <c r="K76" s="67">
        <f t="shared" si="10"/>
        <v>0</v>
      </c>
      <c r="L76" s="67">
        <f t="shared" si="10"/>
        <v>0</v>
      </c>
    </row>
    <row r="77" spans="1:12" s="27" customFormat="1" ht="31.5" customHeight="1">
      <c r="A77" s="1">
        <v>85</v>
      </c>
      <c r="B77" s="83"/>
      <c r="C77" s="76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3">
        <v>0</v>
      </c>
      <c r="J77" s="53">
        <v>0</v>
      </c>
      <c r="K77" s="53">
        <v>0</v>
      </c>
      <c r="L77" s="53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9">
        <f t="shared" si="11"/>
        <v>0</v>
      </c>
      <c r="J78" s="59">
        <f t="shared" si="11"/>
        <v>0</v>
      </c>
      <c r="K78" s="59">
        <f t="shared" si="11"/>
        <v>0</v>
      </c>
      <c r="L78" s="59">
        <f t="shared" si="11"/>
        <v>0</v>
      </c>
    </row>
    <row r="79" spans="1:12" s="35" customFormat="1" ht="21.75" customHeight="1">
      <c r="A79" s="34"/>
      <c r="B79" s="84" t="s">
        <v>74</v>
      </c>
      <c r="C79" s="85"/>
      <c r="D79" s="85"/>
      <c r="E79" s="85"/>
      <c r="F79" s="85"/>
      <c r="G79" s="85"/>
      <c r="H79" s="85"/>
      <c r="I79" s="85"/>
      <c r="J79" s="85"/>
      <c r="K79" s="85"/>
      <c r="L79" s="86"/>
    </row>
    <row r="80" spans="1:12" s="35" customFormat="1" ht="36" customHeight="1">
      <c r="A80" s="34"/>
      <c r="B80" s="87" t="s">
        <v>62</v>
      </c>
      <c r="C80" s="88"/>
      <c r="D80" s="88"/>
      <c r="E80" s="88"/>
      <c r="F80" s="88"/>
      <c r="G80" s="88"/>
      <c r="H80" s="88"/>
      <c r="I80" s="88"/>
      <c r="J80" s="88"/>
      <c r="K80" s="88"/>
      <c r="L80" s="89"/>
    </row>
    <row r="81" spans="1:12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10.2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77" t="s">
        <v>47</v>
      </c>
      <c r="C83" s="74" t="s">
        <v>25</v>
      </c>
      <c r="D83" s="1" t="s">
        <v>75</v>
      </c>
      <c r="E83" s="1" t="s">
        <v>68</v>
      </c>
      <c r="F83" s="42" t="s">
        <v>30</v>
      </c>
      <c r="G83" s="57">
        <f aca="true" t="shared" si="12" ref="G83:L83">G84</f>
        <v>0</v>
      </c>
      <c r="H83" s="57">
        <f t="shared" si="12"/>
        <v>0</v>
      </c>
      <c r="I83" s="57">
        <f t="shared" si="12"/>
        <v>0</v>
      </c>
      <c r="J83" s="56">
        <f t="shared" si="12"/>
        <v>100000</v>
      </c>
      <c r="K83" s="56">
        <f t="shared" si="12"/>
        <v>100000</v>
      </c>
      <c r="L83" s="56">
        <f t="shared" si="12"/>
        <v>100000</v>
      </c>
    </row>
    <row r="84" spans="1:12" s="36" customFormat="1" ht="31.5" customHeight="1">
      <c r="A84" s="5"/>
      <c r="B84" s="78"/>
      <c r="C84" s="76"/>
      <c r="D84" s="1" t="s">
        <v>83</v>
      </c>
      <c r="E84" s="46" t="s">
        <v>7</v>
      </c>
      <c r="F84" s="42" t="s">
        <v>30</v>
      </c>
      <c r="G84" s="58">
        <v>0</v>
      </c>
      <c r="H84" s="58">
        <v>0</v>
      </c>
      <c r="I84" s="58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59">
        <f aca="true" t="shared" si="13" ref="G85:L85">G83</f>
        <v>0</v>
      </c>
      <c r="H85" s="59">
        <v>0</v>
      </c>
      <c r="I85" s="59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2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0">
        <f aca="true" t="shared" si="14" ref="G86:L86">G47+G57+G71+G78+G85</f>
        <v>83264971.89</v>
      </c>
      <c r="H86" s="61">
        <f t="shared" si="14"/>
        <v>86926452.02000001</v>
      </c>
      <c r="I86" s="61">
        <f t="shared" si="14"/>
        <v>78524218.36</v>
      </c>
      <c r="J86" s="61">
        <f t="shared" si="14"/>
        <v>97003899.96000001</v>
      </c>
      <c r="K86" s="61">
        <f t="shared" si="14"/>
        <v>84479572.72</v>
      </c>
      <c r="L86" s="61">
        <f t="shared" si="14"/>
        <v>84509588.27000001</v>
      </c>
    </row>
    <row r="87" spans="1:12" ht="21" customHeight="1">
      <c r="A87" s="19"/>
      <c r="B87" s="71"/>
      <c r="C87" s="74" t="s">
        <v>25</v>
      </c>
      <c r="D87" s="1" t="s">
        <v>75</v>
      </c>
      <c r="E87" s="1" t="s">
        <v>68</v>
      </c>
      <c r="F87" s="42" t="s">
        <v>30</v>
      </c>
      <c r="G87" s="49">
        <f aca="true" t="shared" si="15" ref="G87:L87">G89+G88</f>
        <v>271279.08</v>
      </c>
      <c r="H87" s="49">
        <f t="shared" si="15"/>
        <v>384646.72</v>
      </c>
      <c r="I87" s="49">
        <f t="shared" si="15"/>
        <v>460941.63</v>
      </c>
      <c r="J87" s="49">
        <f t="shared" si="15"/>
        <v>402473.68</v>
      </c>
      <c r="K87" s="49">
        <f t="shared" si="15"/>
        <v>509919.63</v>
      </c>
      <c r="L87" s="49">
        <f t="shared" si="15"/>
        <v>509935.18</v>
      </c>
    </row>
    <row r="88" spans="1:12" ht="21" customHeight="1">
      <c r="A88" s="19"/>
      <c r="B88" s="72"/>
      <c r="C88" s="75"/>
      <c r="D88" s="1" t="s">
        <v>82</v>
      </c>
      <c r="E88" s="1" t="s">
        <v>68</v>
      </c>
      <c r="F88" s="42" t="s">
        <v>30</v>
      </c>
      <c r="G88" s="49">
        <f aca="true" t="shared" si="16" ref="G88:L88">G26+G42</f>
        <v>120038.81</v>
      </c>
      <c r="H88" s="49">
        <f t="shared" si="16"/>
        <v>179219.72</v>
      </c>
      <c r="I88" s="49">
        <f t="shared" si="16"/>
        <v>220941.63</v>
      </c>
      <c r="J88" s="49">
        <f t="shared" si="16"/>
        <v>155473.68</v>
      </c>
      <c r="K88" s="63">
        <f t="shared" si="16"/>
        <v>153919.63</v>
      </c>
      <c r="L88" s="63">
        <f t="shared" si="16"/>
        <v>153935.18</v>
      </c>
    </row>
    <row r="89" spans="1:12" ht="21" customHeight="1">
      <c r="A89" s="19"/>
      <c r="B89" s="73"/>
      <c r="C89" s="76"/>
      <c r="D89" s="1" t="s">
        <v>83</v>
      </c>
      <c r="E89" s="46" t="s">
        <v>7</v>
      </c>
      <c r="F89" s="42" t="s">
        <v>30</v>
      </c>
      <c r="G89" s="63">
        <f aca="true" t="shared" si="17" ref="G89:L89">G84+G27+G43</f>
        <v>151240.27000000002</v>
      </c>
      <c r="H89" s="63">
        <f t="shared" si="17"/>
        <v>205427</v>
      </c>
      <c r="I89" s="63">
        <f t="shared" si="17"/>
        <v>240000</v>
      </c>
      <c r="J89" s="63">
        <f t="shared" si="17"/>
        <v>247000</v>
      </c>
      <c r="K89" s="63">
        <f t="shared" si="17"/>
        <v>356000</v>
      </c>
      <c r="L89" s="63">
        <f t="shared" si="17"/>
        <v>356000</v>
      </c>
    </row>
    <row r="90" spans="1:12" ht="21" customHeight="1">
      <c r="A90" s="19"/>
      <c r="B90" s="71"/>
      <c r="C90" s="74" t="s">
        <v>89</v>
      </c>
      <c r="D90" s="1" t="s">
        <v>75</v>
      </c>
      <c r="E90" s="1" t="s">
        <v>68</v>
      </c>
      <c r="F90" s="42" t="s">
        <v>30</v>
      </c>
      <c r="G90" s="49">
        <f aca="true" t="shared" si="18" ref="G90:L90">SUM(G91:G92)</f>
        <v>54604120.72</v>
      </c>
      <c r="H90" s="49">
        <f t="shared" si="18"/>
        <v>58435887.46</v>
      </c>
      <c r="I90" s="49">
        <f t="shared" si="18"/>
        <v>53627422.65</v>
      </c>
      <c r="J90" s="49">
        <f t="shared" si="18"/>
        <v>53607684.05</v>
      </c>
      <c r="K90" s="49">
        <f t="shared" si="18"/>
        <v>46152039.19</v>
      </c>
      <c r="L90" s="49">
        <f t="shared" si="18"/>
        <v>46152039.19</v>
      </c>
    </row>
    <row r="91" spans="1:12" ht="21" customHeight="1">
      <c r="A91" s="19"/>
      <c r="B91" s="72"/>
      <c r="C91" s="75"/>
      <c r="D91" s="1" t="s">
        <v>82</v>
      </c>
      <c r="E91" s="1" t="s">
        <v>68</v>
      </c>
      <c r="F91" s="42" t="s">
        <v>30</v>
      </c>
      <c r="G91" s="49">
        <f aca="true" t="shared" si="19" ref="G91:L92">G34</f>
        <v>3795000</v>
      </c>
      <c r="H91" s="49">
        <f t="shared" si="19"/>
        <v>4000470</v>
      </c>
      <c r="I91" s="49">
        <f t="shared" si="19"/>
        <v>3751070</v>
      </c>
      <c r="J91" s="49">
        <f t="shared" si="19"/>
        <v>4016975.05</v>
      </c>
      <c r="K91" s="49">
        <f t="shared" si="19"/>
        <v>3839659.19</v>
      </c>
      <c r="L91" s="49">
        <f t="shared" si="19"/>
        <v>3839659.19</v>
      </c>
    </row>
    <row r="92" spans="1:12" ht="21" customHeight="1">
      <c r="A92" s="19"/>
      <c r="B92" s="73"/>
      <c r="C92" s="76"/>
      <c r="D92" s="1" t="s">
        <v>83</v>
      </c>
      <c r="E92" s="46" t="s">
        <v>7</v>
      </c>
      <c r="F92" s="42" t="s">
        <v>30</v>
      </c>
      <c r="G92" s="50">
        <f t="shared" si="19"/>
        <v>50809120.72</v>
      </c>
      <c r="H92" s="50">
        <f t="shared" si="19"/>
        <v>54435417.46</v>
      </c>
      <c r="I92" s="50">
        <f t="shared" si="19"/>
        <v>49876352.65</v>
      </c>
      <c r="J92" s="50">
        <f t="shared" si="19"/>
        <v>49590709</v>
      </c>
      <c r="K92" s="50">
        <f t="shared" si="19"/>
        <v>42312380</v>
      </c>
      <c r="L92" s="50">
        <f t="shared" si="19"/>
        <v>42312380</v>
      </c>
    </row>
    <row r="93" spans="1:12" ht="21" customHeight="1">
      <c r="A93" s="19"/>
      <c r="B93" s="71"/>
      <c r="C93" s="74" t="s">
        <v>12</v>
      </c>
      <c r="D93" s="1" t="s">
        <v>75</v>
      </c>
      <c r="E93" s="1" t="s">
        <v>68</v>
      </c>
      <c r="F93" s="42" t="s">
        <v>30</v>
      </c>
      <c r="G93" s="50">
        <f aca="true" t="shared" si="20" ref="G93:L93">SUM(G94:G96)</f>
        <v>27128337.29</v>
      </c>
      <c r="H93" s="50">
        <f t="shared" si="20"/>
        <v>26857021.130000003</v>
      </c>
      <c r="I93" s="50">
        <f t="shared" si="20"/>
        <v>23931854.080000002</v>
      </c>
      <c r="J93" s="50">
        <f t="shared" si="20"/>
        <v>40030408.9</v>
      </c>
      <c r="K93" s="50">
        <f t="shared" si="20"/>
        <v>37817613.9</v>
      </c>
      <c r="L93" s="50">
        <f t="shared" si="20"/>
        <v>37817613.9</v>
      </c>
    </row>
    <row r="94" spans="1:12" ht="21" customHeight="1">
      <c r="A94" s="19"/>
      <c r="B94" s="72"/>
      <c r="C94" s="75"/>
      <c r="D94" s="1" t="s">
        <v>82</v>
      </c>
      <c r="E94" s="1" t="s">
        <v>68</v>
      </c>
      <c r="F94" s="42" t="s">
        <v>30</v>
      </c>
      <c r="G94" s="50">
        <f aca="true" t="shared" si="21" ref="G94:L94">G29+G45</f>
        <v>133207.62</v>
      </c>
      <c r="H94" s="50">
        <f t="shared" si="21"/>
        <v>194800</v>
      </c>
      <c r="I94" s="50">
        <f t="shared" si="21"/>
        <v>203487.2</v>
      </c>
      <c r="J94" s="50">
        <f t="shared" si="21"/>
        <v>163970.9</v>
      </c>
      <c r="K94" s="63">
        <f t="shared" si="21"/>
        <v>163970.9</v>
      </c>
      <c r="L94" s="63">
        <f t="shared" si="21"/>
        <v>163970.9</v>
      </c>
    </row>
    <row r="95" spans="1:12" ht="21" customHeight="1">
      <c r="A95" s="19"/>
      <c r="B95" s="72"/>
      <c r="C95" s="75"/>
      <c r="D95" s="1" t="s">
        <v>83</v>
      </c>
      <c r="E95" s="46" t="s">
        <v>7</v>
      </c>
      <c r="F95" s="42" t="s">
        <v>30</v>
      </c>
      <c r="G95" s="50">
        <f>G30+G37+G46+G66+G77</f>
        <v>25015129.669999998</v>
      </c>
      <c r="H95" s="50">
        <f>H30+H37+H46+H66+H77</f>
        <v>25298131.130000003</v>
      </c>
      <c r="I95" s="50">
        <f>I30+I37+I46+I66+I77+I69</f>
        <v>22270776.880000003</v>
      </c>
      <c r="J95" s="50">
        <f>J30+J37+J46+J66+J77+J69</f>
        <v>38194818</v>
      </c>
      <c r="K95" s="50">
        <f>K30+K37+K46+K66+K77+K69</f>
        <v>36179053</v>
      </c>
      <c r="L95" s="50">
        <f>L30+L37+L46+L66+L77+L69</f>
        <v>36179053</v>
      </c>
    </row>
    <row r="96" spans="1:12" ht="33.75" customHeight="1">
      <c r="A96" s="19"/>
      <c r="B96" s="73"/>
      <c r="C96" s="76"/>
      <c r="D96" s="1" t="s">
        <v>85</v>
      </c>
      <c r="E96" s="1" t="s">
        <v>7</v>
      </c>
      <c r="F96" s="47" t="s">
        <v>30</v>
      </c>
      <c r="G96" s="51">
        <f>G67</f>
        <v>1980000</v>
      </c>
      <c r="H96" s="51">
        <f>H67</f>
        <v>1364090</v>
      </c>
      <c r="I96" s="51">
        <f>I67+I70</f>
        <v>1457590</v>
      </c>
      <c r="J96" s="51">
        <f>J67+J70</f>
        <v>1671620</v>
      </c>
      <c r="K96" s="51">
        <f>K67+K70</f>
        <v>1474590</v>
      </c>
      <c r="L96" s="51">
        <f>L67+L70</f>
        <v>1474590</v>
      </c>
    </row>
    <row r="97" spans="1:12" ht="18.75" customHeight="1">
      <c r="A97" s="19"/>
      <c r="B97" s="71"/>
      <c r="C97" s="74" t="s">
        <v>86</v>
      </c>
      <c r="D97" s="1" t="s">
        <v>75</v>
      </c>
      <c r="E97" s="1" t="s">
        <v>68</v>
      </c>
      <c r="F97" s="42" t="s">
        <v>30</v>
      </c>
      <c r="G97" s="51">
        <f aca="true" t="shared" si="22" ref="G97:L97">G98</f>
        <v>736234.8</v>
      </c>
      <c r="H97" s="51">
        <f t="shared" si="22"/>
        <v>748896.71</v>
      </c>
      <c r="I97" s="63">
        <f t="shared" si="22"/>
        <v>0</v>
      </c>
      <c r="J97" s="63">
        <f t="shared" si="22"/>
        <v>0</v>
      </c>
      <c r="K97" s="63">
        <f t="shared" si="22"/>
        <v>0</v>
      </c>
      <c r="L97" s="63">
        <f t="shared" si="22"/>
        <v>0</v>
      </c>
    </row>
    <row r="98" spans="1:12" ht="18.75" customHeight="1">
      <c r="A98" s="19"/>
      <c r="B98" s="73"/>
      <c r="C98" s="76"/>
      <c r="D98" s="1" t="s">
        <v>83</v>
      </c>
      <c r="E98" s="46" t="s">
        <v>7</v>
      </c>
      <c r="F98" s="42" t="s">
        <v>30</v>
      </c>
      <c r="G98" s="51">
        <f aca="true" t="shared" si="23" ref="G98:L98">G39</f>
        <v>736234.8</v>
      </c>
      <c r="H98" s="51">
        <f t="shared" si="23"/>
        <v>748896.71</v>
      </c>
      <c r="I98" s="63">
        <f t="shared" si="23"/>
        <v>0</v>
      </c>
      <c r="J98" s="63">
        <f t="shared" si="23"/>
        <v>0</v>
      </c>
      <c r="K98" s="63">
        <f t="shared" si="23"/>
        <v>0</v>
      </c>
      <c r="L98" s="63">
        <f t="shared" si="23"/>
        <v>0</v>
      </c>
    </row>
    <row r="99" spans="1:12" ht="33" customHeight="1">
      <c r="A99" s="19"/>
      <c r="B99" s="71"/>
      <c r="C99" s="74" t="s">
        <v>26</v>
      </c>
      <c r="D99" s="1" t="s">
        <v>75</v>
      </c>
      <c r="E99" s="1" t="s">
        <v>7</v>
      </c>
      <c r="F99" s="47" t="s">
        <v>30</v>
      </c>
      <c r="G99" s="69">
        <f aca="true" t="shared" si="24" ref="G99:L99">G101</f>
        <v>525000</v>
      </c>
      <c r="H99" s="69">
        <f t="shared" si="24"/>
        <v>500000</v>
      </c>
      <c r="I99" s="69">
        <f t="shared" si="24"/>
        <v>504000</v>
      </c>
      <c r="J99" s="56">
        <f>J101+J100</f>
        <v>2963333.33</v>
      </c>
      <c r="K99" s="57">
        <f t="shared" si="24"/>
        <v>0</v>
      </c>
      <c r="L99" s="69">
        <f t="shared" si="24"/>
        <v>30000</v>
      </c>
    </row>
    <row r="100" spans="1:12" ht="33" customHeight="1">
      <c r="A100" s="19"/>
      <c r="B100" s="72"/>
      <c r="C100" s="75"/>
      <c r="D100" s="1" t="s">
        <v>82</v>
      </c>
      <c r="E100" s="1" t="s">
        <v>68</v>
      </c>
      <c r="F100" s="42" t="s">
        <v>30</v>
      </c>
      <c r="G100" s="57">
        <f aca="true" t="shared" si="25" ref="G100:L100">G55+G52</f>
        <v>0</v>
      </c>
      <c r="H100" s="57">
        <f t="shared" si="25"/>
        <v>0</v>
      </c>
      <c r="I100" s="57">
        <f t="shared" si="25"/>
        <v>0</v>
      </c>
      <c r="J100" s="56">
        <f t="shared" si="25"/>
        <v>1646700</v>
      </c>
      <c r="K100" s="57">
        <f t="shared" si="25"/>
        <v>0</v>
      </c>
      <c r="L100" s="57">
        <f t="shared" si="25"/>
        <v>0</v>
      </c>
    </row>
    <row r="101" spans="1:12" ht="33" customHeight="1">
      <c r="A101" s="18"/>
      <c r="B101" s="73"/>
      <c r="C101" s="76"/>
      <c r="D101" s="1" t="s">
        <v>83</v>
      </c>
      <c r="E101" s="1" t="s">
        <v>7</v>
      </c>
      <c r="F101" s="47" t="s">
        <v>30</v>
      </c>
      <c r="G101" s="69">
        <f>G56</f>
        <v>525000</v>
      </c>
      <c r="H101" s="68">
        <f>H56</f>
        <v>500000</v>
      </c>
      <c r="I101" s="68">
        <f>I56</f>
        <v>504000</v>
      </c>
      <c r="J101" s="68">
        <f>J56+J53</f>
        <v>1316633.33</v>
      </c>
      <c r="K101" s="70">
        <f>K56</f>
        <v>0</v>
      </c>
      <c r="L101" s="68">
        <f>L56</f>
        <v>30000</v>
      </c>
    </row>
    <row r="103" spans="7:12" ht="15.75" hidden="1">
      <c r="G103" s="64"/>
      <c r="H103" s="64"/>
      <c r="I103" s="64"/>
      <c r="J103" s="64"/>
      <c r="K103" s="64"/>
      <c r="L103" s="64"/>
    </row>
    <row r="104" spans="3:12" ht="15.75" hidden="1">
      <c r="C104" s="8" t="s">
        <v>88</v>
      </c>
      <c r="D104" s="1" t="s">
        <v>83</v>
      </c>
      <c r="G104" s="65">
        <f aca="true" t="shared" si="26" ref="G104:L104">G89+G92+G95+G98+G101</f>
        <v>77236725.46</v>
      </c>
      <c r="H104" s="65">
        <f t="shared" si="26"/>
        <v>81187872.3</v>
      </c>
      <c r="I104" s="65">
        <f t="shared" si="26"/>
        <v>72891129.53</v>
      </c>
      <c r="J104" s="65">
        <f t="shared" si="26"/>
        <v>89349160.33</v>
      </c>
      <c r="K104" s="65">
        <f t="shared" si="26"/>
        <v>78847433</v>
      </c>
      <c r="L104" s="65">
        <f t="shared" si="26"/>
        <v>78877433</v>
      </c>
    </row>
    <row r="105" spans="4:12" ht="15.75" hidden="1">
      <c r="D105" s="1" t="s">
        <v>82</v>
      </c>
      <c r="G105" s="65">
        <f aca="true" t="shared" si="27" ref="G105:L105">G88+G91+G94</f>
        <v>4048246.43</v>
      </c>
      <c r="H105" s="65">
        <f t="shared" si="27"/>
        <v>4374489.720000001</v>
      </c>
      <c r="I105" s="65">
        <f t="shared" si="27"/>
        <v>4175498.83</v>
      </c>
      <c r="J105" s="65">
        <f t="shared" si="27"/>
        <v>4336419.63</v>
      </c>
      <c r="K105" s="65">
        <f t="shared" si="27"/>
        <v>4157549.7199999997</v>
      </c>
      <c r="L105" s="65">
        <f t="shared" si="27"/>
        <v>4157565.27</v>
      </c>
    </row>
    <row r="106" spans="4:12" ht="31.5" hidden="1">
      <c r="D106" s="1" t="s">
        <v>85</v>
      </c>
      <c r="G106" s="65">
        <f aca="true" t="shared" si="28" ref="G106:L106">G96</f>
        <v>1980000</v>
      </c>
      <c r="H106" s="65">
        <f t="shared" si="28"/>
        <v>1364090</v>
      </c>
      <c r="I106" s="65">
        <f t="shared" si="28"/>
        <v>1457590</v>
      </c>
      <c r="J106" s="65">
        <f t="shared" si="28"/>
        <v>1671620</v>
      </c>
      <c r="K106" s="65">
        <f t="shared" si="28"/>
        <v>1474590</v>
      </c>
      <c r="L106" s="65">
        <f t="shared" si="28"/>
        <v>1474590</v>
      </c>
    </row>
    <row r="107" ht="15.75" hidden="1"/>
    <row r="108" ht="15.75" hidden="1"/>
    <row r="109" spans="3:12" ht="15.75" hidden="1">
      <c r="C109" t="s">
        <v>87</v>
      </c>
      <c r="D109" s="1" t="s">
        <v>83</v>
      </c>
      <c r="G109" s="64">
        <f aca="true" t="shared" si="29" ref="G109:L109">G27+G30+G35+G37+G39+G43+G46</f>
        <v>59290594.74</v>
      </c>
      <c r="H109" s="64">
        <f t="shared" si="29"/>
        <v>59670021.52</v>
      </c>
      <c r="I109" s="64">
        <f t="shared" si="29"/>
        <v>50197025.86</v>
      </c>
      <c r="J109" s="64">
        <f t="shared" si="29"/>
        <v>50007709</v>
      </c>
      <c r="K109" s="64">
        <f t="shared" si="29"/>
        <v>42838380</v>
      </c>
      <c r="L109" s="64">
        <f t="shared" si="29"/>
        <v>42838380</v>
      </c>
    </row>
    <row r="110" spans="4:12" ht="15.75" hidden="1">
      <c r="D110" s="1" t="s">
        <v>82</v>
      </c>
      <c r="G110" s="64">
        <f aca="true" t="shared" si="30" ref="G110:L110">G26+G29+G34+G42+G45</f>
        <v>4048246.4299999997</v>
      </c>
      <c r="H110" s="64">
        <f t="shared" si="30"/>
        <v>4374489.72</v>
      </c>
      <c r="I110" s="64">
        <f t="shared" si="30"/>
        <v>4175498.83</v>
      </c>
      <c r="J110" s="64">
        <f t="shared" si="30"/>
        <v>4336419.629999999</v>
      </c>
      <c r="K110" s="64">
        <f t="shared" si="30"/>
        <v>4157549.72</v>
      </c>
      <c r="L110" s="64">
        <f t="shared" si="30"/>
        <v>4157565.27</v>
      </c>
    </row>
    <row r="111" ht="31.5" hidden="1">
      <c r="D111" s="1" t="s">
        <v>85</v>
      </c>
    </row>
    <row r="112" ht="15.75" hidden="1"/>
    <row r="113" ht="15.75" hidden="1"/>
    <row r="114" ht="15.75" hidden="1"/>
    <row r="115" ht="15.75" hidden="1"/>
    <row r="116" spans="7:12" ht="15.75">
      <c r="G116" s="64"/>
      <c r="H116" s="64"/>
      <c r="I116" s="64"/>
      <c r="J116" s="64"/>
      <c r="K116" s="64"/>
      <c r="L116" s="64"/>
    </row>
    <row r="117" spans="7:12" ht="15.75">
      <c r="G117" s="64"/>
      <c r="H117" s="64"/>
      <c r="I117" s="64"/>
      <c r="J117" s="64"/>
      <c r="K117" s="64"/>
      <c r="L117" s="64"/>
    </row>
    <row r="118" spans="7:12" ht="15.75">
      <c r="G118" s="114">
        <f>G89+G92+G95+G98+G101</f>
        <v>77236725.46</v>
      </c>
      <c r="H118" s="114">
        <f>H89+H92+H95+H98+H101</f>
        <v>81187872.3</v>
      </c>
      <c r="I118" s="114">
        <f>I89+I92+I95+I98+I101</f>
        <v>72891129.53</v>
      </c>
      <c r="J118" s="114">
        <f>J89+J92+J95+J98+J101</f>
        <v>89349160.33</v>
      </c>
      <c r="K118" s="114">
        <f>K89+K92+K95+K98+K101</f>
        <v>78847433</v>
      </c>
      <c r="L118" s="114">
        <f>L89+L92+L95+L98+L101</f>
        <v>78877433</v>
      </c>
    </row>
    <row r="119" spans="7:12" ht="15.75">
      <c r="G119" s="64"/>
      <c r="H119" s="64"/>
      <c r="I119" s="64"/>
      <c r="J119" s="64"/>
      <c r="K119" s="64"/>
      <c r="L119" s="64"/>
    </row>
  </sheetData>
  <sheetProtection/>
  <mergeCells count="57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58:L58"/>
    <mergeCell ref="B59:L59"/>
    <mergeCell ref="B65:B67"/>
    <mergeCell ref="C65:C67"/>
    <mergeCell ref="B68:B70"/>
    <mergeCell ref="C68:C70"/>
    <mergeCell ref="B72:L72"/>
    <mergeCell ref="B73:L73"/>
    <mergeCell ref="B76:B77"/>
    <mergeCell ref="C76:C77"/>
    <mergeCell ref="B79:L79"/>
    <mergeCell ref="B80:L80"/>
    <mergeCell ref="B83:B84"/>
    <mergeCell ref="C83:C84"/>
    <mergeCell ref="B87:B89"/>
    <mergeCell ref="C87:C89"/>
    <mergeCell ref="B90:B92"/>
    <mergeCell ref="C90:C92"/>
    <mergeCell ref="B93:B96"/>
    <mergeCell ref="C93:C96"/>
    <mergeCell ref="B97:B98"/>
    <mergeCell ref="C97:C98"/>
    <mergeCell ref="B99:B101"/>
    <mergeCell ref="C99:C101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2022-08-12T08:06:11Z</cp:lastPrinted>
  <dcterms:created xsi:type="dcterms:W3CDTF">2013-07-25T04:40:16Z</dcterms:created>
  <dcterms:modified xsi:type="dcterms:W3CDTF">2022-08-12T08:07:20Z</dcterms:modified>
  <cp:category/>
  <cp:version/>
  <cp:contentType/>
  <cp:contentStatus/>
</cp:coreProperties>
</file>